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ức độ sẵn sàng CNTT\Năm 2020\các biểu báo cáo\"/>
    </mc:Choice>
  </mc:AlternateContent>
  <bookViews>
    <workbookView xWindow="0" yWindow="0" windowWidth="20370" windowHeight="7380"/>
  </bookViews>
  <sheets>
    <sheet name="Phiếu điều tra ICT INDEX 2019" sheetId="1" r:id="rId1"/>
    <sheet name="CSDL chuyên ngành" sheetId="2" r:id="rId2"/>
    <sheet name="Phần mềm nguồn mở" sheetId="3" r:id="rId3"/>
  </sheets>
  <definedNames>
    <definedName name="_xlnm.Print_Titles" localSheetId="0">'Phiếu điều tra ICT INDEX 2019'!$23:$23</definedName>
  </definedNames>
  <calcPr calcId="152511"/>
</workbook>
</file>

<file path=xl/calcChain.xml><?xml version="1.0" encoding="utf-8"?>
<calcChain xmlns="http://schemas.openxmlformats.org/spreadsheetml/2006/main">
  <c r="H34" i="1" l="1"/>
  <c r="H33" i="1"/>
  <c r="H35" i="1"/>
  <c r="H36" i="1"/>
  <c r="H37" i="1"/>
  <c r="H40" i="1"/>
  <c r="H13" i="1"/>
  <c r="H158" i="1"/>
  <c r="H157" i="1"/>
  <c r="H155" i="1"/>
  <c r="H154" i="1"/>
  <c r="H135" i="1"/>
  <c r="H136" i="1"/>
  <c r="H137" i="1"/>
  <c r="H138" i="1"/>
  <c r="H134" i="1"/>
  <c r="H131" i="1"/>
  <c r="H132" i="1"/>
  <c r="H129" i="1"/>
  <c r="H130" i="1"/>
  <c r="H128" i="1"/>
  <c r="H123" i="1"/>
  <c r="H124" i="1"/>
  <c r="H125" i="1"/>
  <c r="H126" i="1"/>
  <c r="H122" i="1"/>
  <c r="H113" i="1"/>
  <c r="H133" i="1"/>
  <c r="H127" i="1"/>
  <c r="H121" i="1"/>
  <c r="H115" i="1"/>
  <c r="H114" i="1"/>
  <c r="H112" i="1"/>
  <c r="H110" i="1"/>
  <c r="H109" i="1"/>
  <c r="H65" i="1"/>
  <c r="H64" i="1"/>
  <c r="H93" i="1"/>
  <c r="H94" i="1"/>
  <c r="H92" i="1"/>
  <c r="H86" i="1"/>
  <c r="H87" i="1"/>
  <c r="H88" i="1"/>
  <c r="H89" i="1"/>
  <c r="H85" i="1"/>
  <c r="H75" i="1"/>
  <c r="H76" i="1"/>
  <c r="H77" i="1"/>
  <c r="H78" i="1"/>
  <c r="H79" i="1"/>
  <c r="H74" i="1"/>
  <c r="H71" i="1"/>
  <c r="H72" i="1"/>
  <c r="H19" i="1"/>
  <c r="H18" i="1"/>
  <c r="H17" i="1"/>
  <c r="H63" i="1"/>
  <c r="H62" i="1"/>
  <c r="H61" i="1"/>
  <c r="H55" i="1"/>
  <c r="H54" i="1"/>
  <c r="H49" i="1"/>
  <c r="H50" i="1"/>
  <c r="H51" i="1"/>
  <c r="H52" i="1"/>
  <c r="H48" i="1"/>
  <c r="H38" i="1"/>
  <c r="H26" i="1"/>
  <c r="H28" i="1"/>
  <c r="H25" i="1"/>
  <c r="H116" i="1"/>
  <c r="H66" i="1"/>
  <c r="H99" i="1"/>
  <c r="H100" i="1"/>
  <c r="H101" i="1"/>
  <c r="H102" i="1"/>
  <c r="H98" i="1"/>
  <c r="H97" i="1"/>
  <c r="H30" i="1"/>
  <c r="H31" i="1"/>
  <c r="H29" i="1"/>
</calcChain>
</file>

<file path=xl/sharedStrings.xml><?xml version="1.0" encoding="utf-8"?>
<sst xmlns="http://schemas.openxmlformats.org/spreadsheetml/2006/main" count="362" uniqueCount="214">
  <si>
    <t>THÔNG TIN CHUNG</t>
  </si>
  <si>
    <t>Email</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</si>
  <si>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</si>
  <si>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</si>
  <si>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</si>
  <si>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</si>
  <si>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</si>
  <si>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</si>
  <si>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</si>
  <si>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</si>
  <si>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</si>
  <si>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</si>
  <si>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</si>
  <si>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</si>
  <si>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</si>
  <si>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</si>
  <si>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</si>
  <si>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</si>
  <si>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</si>
  <si>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</si>
  <si>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2.1</t>
  </si>
  <si>
    <t>2.2</t>
  </si>
  <si>
    <t>2.3</t>
  </si>
  <si>
    <t>2.4</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</si>
  <si>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</si>
  <si>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</si>
  <si>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</si>
  <si>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</si>
  <si>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</si>
  <si>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</si>
  <si>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</si>
  <si>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</si>
  <si>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</si>
  <si>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</si>
  <si>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</si>
  <si>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</si>
  <si>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</si>
  <si>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</si>
  <si>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</si>
  <si>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</si>
  <si>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</si>
  <si>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</si>
  <si>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</si>
  <si>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</si>
  <si>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</si>
  <si>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</si>
  <si>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</si>
  <si>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</si>
  <si>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</si>
  <si>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</si>
  <si>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</si>
  <si>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</si>
  <si>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</si>
  <si>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</si>
  <si>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</si>
  <si>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</si>
  <si>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</si>
  <si>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</si>
  <si>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</si>
  <si>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</si>
  <si>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</si>
  <si>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</si>
  <si>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</si>
  <si>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</si>
  <si>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</si>
  <si>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</si>
  <si>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</si>
  <si>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</si>
  <si>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</si>
  <si>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</si>
  <si>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</si>
  <si>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</si>
  <si>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</si>
  <si>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</si>
  <si>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</si>
  <si>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</si>
  <si>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</si>
  <si>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</si>
  <si>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</si>
  <si>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</si>
  <si>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</si>
  <si>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</si>
  <si>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</si>
  <si>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</si>
  <si>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</si>
  <si>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</si>
  <si>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</si>
  <si>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</si>
  <si>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</si>
  <si>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</si>
  <si>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</si>
  <si>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</si>
  <si>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</si>
  <si>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</si>
  <si>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</si>
  <si>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charset val="163"/>
      </rPr>
      <t>(Ký và ghi rõ họ tên)</t>
    </r>
    <r>
      <rPr>
        <b/>
        <sz val="11"/>
        <color indexed="8"/>
        <rFont val="Cambria"/>
        <family val="1"/>
        <charset val="163"/>
      </rPr>
      <t xml:space="preserve">
</t>
    </r>
  </si>
  <si>
    <t>Điện thoại cố định</t>
  </si>
  <si>
    <t>Doanh nghiệp</t>
  </si>
  <si>
    <t>Tổng số thuê bao điện thoại cố định</t>
  </si>
  <si>
    <t>Hệ thống hội nghị trực tuyến (Đánh dấu X vào ô)</t>
  </si>
  <si>
    <t>Có</t>
  </si>
  <si>
    <t>Không</t>
  </si>
  <si>
    <t>Thuê bao</t>
  </si>
  <si>
    <t xml:space="preserve">Tổng số thuê bao Internet </t>
  </si>
  <si>
    <t>HẠ TẦNG KỸ THUẬT TRONG CQNN</t>
  </si>
  <si>
    <t>Quản lý tài sản cố định</t>
  </si>
  <si>
    <t>Hệ thống một cửa điện tử</t>
  </si>
  <si>
    <t>Dịch vụ công trực tuyến</t>
  </si>
  <si>
    <t>7.1</t>
  </si>
  <si>
    <t>7.2</t>
  </si>
  <si>
    <t>DOANH NGHIỆP CNTT</t>
  </si>
  <si>
    <t xml:space="preserve">Số lượng doanh nghiệp CNTT mới đăng ký kinh doanh trong năm </t>
  </si>
  <si>
    <t>Doanh nghiệp sản xuất sản phẩm nội dung số</t>
  </si>
  <si>
    <t>Doanh nghiệp cung cấp dịch vụ CNTT (trừ kinh doanh, phân phối)</t>
  </si>
  <si>
    <t>Doanh nghiệp kinh doanh, phân phối các sản phẩm, dịch vụ CNTT</t>
  </si>
  <si>
    <t>1.4</t>
  </si>
  <si>
    <t>1.5</t>
  </si>
  <si>
    <t>E.</t>
  </si>
  <si>
    <t>Doanh nghiệp sản xuất sản phẩm phần mềm</t>
  </si>
  <si>
    <t>Doanh nghiệp sản xuất sản phẩm phần cứng, điện tử</t>
  </si>
  <si>
    <t xml:space="preserve">Số lượng doanh nghiệp CNTT đang hoạt động </t>
  </si>
  <si>
    <t>2.5</t>
  </si>
  <si>
    <t>Số lượng doanh nghiệp CNTT phá sản hoặc giải thể trong năm</t>
  </si>
  <si>
    <t>Triệu USD</t>
  </si>
  <si>
    <t>Triệu đồng</t>
  </si>
  <si>
    <t>5.2</t>
  </si>
  <si>
    <t>6.3</t>
  </si>
  <si>
    <t>ĐẦU TƯ CHO CNTT</t>
  </si>
  <si>
    <t>Tổng đầu tư từ vốn ngoài NSNN ở tất cả các lĩnh vực vào địa bàn tỉnh trong năm</t>
  </si>
  <si>
    <t>Đầu tư trong nước</t>
  </si>
  <si>
    <t>Đầu tư nước ngoài</t>
  </si>
  <si>
    <t>Tổng đầu tư ngoài NSNN cho lĩnh vực CNTT tại địa bàn tỉnh trong năm</t>
  </si>
  <si>
    <t>……</t>
  </si>
  <si>
    <t>…..</t>
  </si>
  <si>
    <t>SỞ THÔNG TIN VÀ TRUYỀN THÔNG</t>
  </si>
  <si>
    <t>(Áp dụng đối với Sở Kế hoạch và Đầu tư)</t>
  </si>
  <si>
    <t>Tổng số cán bộ công chức, viên chức (CCVC) trong cơ quan/đơn vị</t>
  </si>
  <si>
    <t>Tổng số thủ tục hành chính (TTHC) còn hiệu lực của đơn vị</t>
  </si>
  <si>
    <t>HẠ TẦNG KỸ THUẬT CỦA ĐƠN VỊ</t>
  </si>
  <si>
    <t>Tổng số máy tính trong cơ quan, đơn vị</t>
  </si>
  <si>
    <t>Tổng số máy tính có kết nối Internet</t>
  </si>
  <si>
    <t>3.1</t>
  </si>
  <si>
    <t>3.2</t>
  </si>
  <si>
    <t>3.3</t>
  </si>
  <si>
    <t>3.4</t>
  </si>
  <si>
    <t>Tổng số máy tính trong đơn vị có cài đặt các phần mềm diệt và phòng chống virus</t>
  </si>
  <si>
    <t>Tổng số doanh nghiệp trên địa bàn tỉnh</t>
  </si>
  <si>
    <t>Tổng số lao động của doanh nghiệp trên địa bàn tỉnh</t>
  </si>
  <si>
    <t>Tổng đầu tư  từ NSNN cho hạ tầng an toàn thông tin của đơn vị</t>
  </si>
  <si>
    <t>Tổng đầu tư từ NSNN cho hạ tầng kỹ thuật của đơn vị</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</si>
  <si>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</si>
  <si>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</si>
  <si>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</si>
  <si>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</si>
  <si>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</si>
  <si>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</si>
  <si>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</si>
  <si>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sử dụng thư điện tử chính thức trên trong công việc</t>
  </si>
  <si>
    <t>Sử dụng văn bản điện tử trong hoạt động của cơ quan  và các đơn vị trực thuộc</t>
  </si>
  <si>
    <t>Tại cơ quan, đơn vị</t>
  </si>
  <si>
    <t>Tổng số CCVC trong đơn vị sử dụng các phần mềm nguồn mở thông dụng trong công việc:</t>
  </si>
  <si>
    <t>Xây dựng cơ sở dữ liệu chuyên ngành (Cung cấp tại Phụ lục I - CSDL chuyên ngành)</t>
  </si>
  <si>
    <t>Tổng số dịch vụ hành chính công của đơn vị</t>
  </si>
  <si>
    <t xml:space="preserve">Tổng số dịch vụ công trực tuyến của đơn vị ở tất cả các mức độ </t>
  </si>
  <si>
    <t>Tổng đầu tư từ NSNN cho ứng dụng CNTT của đơn vị</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</si>
  <si>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</si>
  <si>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3.5</t>
  </si>
  <si>
    <t>PHỤ LỤC I - DANH SÁCH CƠ SỞ DỮ LIỆU CỦA CƠ QUAN, ĐƠN VỊ</t>
  </si>
  <si>
    <t>PHỤ LỤC II - DANH SÁCH CÁC PHẦN MỀM NGUỒN MỞ TỰ PHÁT TRIỂN CỦA CƠ QUAN, ĐƠN VỊ</t>
  </si>
  <si>
    <t>Thời gian đã triển khai</t>
  </si>
  <si>
    <t>Tên cơ quan/đơn vị: ………………………………………</t>
  </si>
  <si>
    <t>Triển khai giải pháp an toàn thông tin (Đánh dấu X vào ô năm tương ứng)</t>
  </si>
  <si>
    <r>
      <t xml:space="preserve">Triển khai các ứng dụng cơ bản (nếu có sử dụng đề nghị tích X </t>
    </r>
    <r>
      <rPr>
        <b/>
        <sz val="11"/>
        <color indexed="8"/>
        <rFont val="Times New Roman"/>
        <family val="1"/>
        <charset val="163"/>
      </rPr>
      <t>vào ô năm tương ứng)</t>
    </r>
  </si>
  <si>
    <t>Triển khai các văn bản điện tử (nếu có sử dụng đề nghị tích X vào ô năm tương ứng)</t>
  </si>
  <si>
    <t>5.1.1</t>
  </si>
  <si>
    <t>5.1.2</t>
  </si>
  <si>
    <r>
      <t xml:space="preserve">Lãnh đạo Cơ quan, đơn vị
</t>
    </r>
    <r>
      <rPr>
        <i/>
        <sz val="11"/>
        <color indexed="8"/>
        <rFont val="Cambria"/>
        <family val="1"/>
        <charset val="163"/>
      </rPr>
      <t>(Ký tên, đóng dấu hoặc ký số)</t>
    </r>
    <r>
      <rPr>
        <b/>
        <sz val="11"/>
        <color indexed="8"/>
        <rFont val="Cambria"/>
        <family val="1"/>
        <charset val="163"/>
      </rPr>
      <t xml:space="preserve">
</t>
    </r>
  </si>
  <si>
    <t>Triển khai giải pháp an toàn dữ liệu (Đánh dấu X vào ô năm tương ứng)</t>
  </si>
  <si>
    <t>Tổng băng thông kết nối Internet của đơn vị theo từng loại kết nối (kbps)</t>
  </si>
  <si>
    <t>Năm 2018</t>
  </si>
  <si>
    <t>Trong đó:</t>
  </si>
  <si>
    <t>Tổng số cán bộ công chức:</t>
  </si>
  <si>
    <t>Tổng số viên chức:</t>
  </si>
  <si>
    <t>Nguồn mở/ Nguồn đóng</t>
  </si>
  <si>
    <t>Địa chỉ Cổng/Trang thông tin điện tử chính thức của đơn vị</t>
  </si>
  <si>
    <t>Công nghệ xây dựng Cổng/Trang thông tin điện tử chính thức của đơn vị</t>
  </si>
  <si>
    <t>8.1</t>
  </si>
  <si>
    <t>8.2</t>
  </si>
  <si>
    <t>8.2.1</t>
  </si>
  <si>
    <t>8.2.2</t>
  </si>
  <si>
    <t>8.2.3</t>
  </si>
  <si>
    <t>8.2.4</t>
  </si>
  <si>
    <t>LAO ĐỘNG CNTT VÀ THU NHẬP</t>
  </si>
  <si>
    <t>Tổng số lao động CNTT</t>
  </si>
  <si>
    <t>Lao động lĩnh vực phần cứng, điện tử</t>
  </si>
  <si>
    <t>Lao động lĩnh vực phần mềm</t>
  </si>
  <si>
    <t>Lao động lĩnh vực nội dung số</t>
  </si>
  <si>
    <t>Lao động lĩnh vực dịch vụ CNTT (trừ kinh doanh, phân phối)</t>
  </si>
  <si>
    <t>Lao động lĩnh vực kinh doanh, phân phối các sản phẩm, dịch vụ CNTT</t>
  </si>
  <si>
    <t>Thu nhập bình quân hàng năm của lao động CNTT</t>
  </si>
  <si>
    <t>Triệu VND
/người</t>
  </si>
  <si>
    <t>Thu nhập bình quân của lao động lĩnh vực phần cứng, điện tử</t>
  </si>
  <si>
    <t>Thu nhập bình quân của lao động lĩnh vực phần mềm</t>
  </si>
  <si>
    <t>Thu nhập bình quân của lao động lĩnh vực nội dung số</t>
  </si>
  <si>
    <t>Thu nhập bình quân của lao động lĩnh vực dịch vụ CNTT (trừ kinh doanh, phân phối)</t>
  </si>
  <si>
    <t>Thu nhập bình quân của lao động lĩnh vực kinh doanh, phân phối các sản phẩm, dịch vụ CNTT</t>
  </si>
  <si>
    <t>Cổng/Trang thông tin điện tử chính thức của đơn vị</t>
  </si>
  <si>
    <t>Năm 2019</t>
  </si>
  <si>
    <r>
      <rPr>
        <b/>
        <i/>
        <sz val="11"/>
        <color indexed="8"/>
        <rFont val="Cambria"/>
        <family val="1"/>
        <charset val="163"/>
      </rPr>
      <t>Hướng dẫn chung:</t>
    </r>
    <r>
      <rPr>
        <sz val="11"/>
        <color indexed="8"/>
        <rFont val="Cambria"/>
        <family val="1"/>
        <charset val="163"/>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2019: lấy số liệu tính đến 31/12/2019. Nếu số liệu không có chú thích gì về thời điểm điều tra thì lấy số liệu đến 31/12/2019.
- Cột Năm 2018: ghi số liệu đã cung cấp tại Phiếu điều tra ICT Index 2019. Nếu cơ quan không tham gia ICT Index 2019 thì lấy số liệu đến 31/12/2018.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</si>
  <si>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ỦY BAN NHÂN DÂN TỈNH HÀ GIANG</t>
  </si>
  <si>
    <t>PHIẾU THU THẬP SỐ LIỆU VỀ MỨC ĐỘ SẴN SÀNG
 CHO PHÁT TRIỂN VÀ ỨNG DỤNG CNTT-TT NĂM 2020 TRÊN ĐỊA BÀN TỈNH HÀ GIANG</t>
  </si>
  <si>
    <t>SẢN XUẤT - KINH DOANH TRONG LĨNH VỰC CNTT (số liệu toàn tỉnh)</t>
  </si>
  <si>
    <t>Hà Giang, ngày        tháng     năm  2020</t>
  </si>
  <si>
    <t>Tổng số CCVC của đơn vị được cấp hòm thư điện tử chính thức (địa chỉ thư điện tử công vụ có dạng:  @hagiang.gov.vn)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</si>
</sst>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6" x14ac:knownFonts="1">
    <font>
      <sz val="11"/>
      <color theme="1"/>
      <name val="Calibri"/>
      <family val="2"/>
      <charset val="163"/>
      <scheme val="minor"/>
    </font>
    <font>
      <sz val="11"/>
      <color indexed="8"/>
      <name val="Cambria"/>
      <family val="1"/>
      <charset val="163"/>
    </font>
    <font>
      <b/>
      <i/>
      <sz val="11"/>
      <color indexed="8"/>
      <name val="Cambria"/>
      <family val="1"/>
      <charset val="163"/>
    </font>
    <font>
      <b/>
      <sz val="11"/>
      <color indexed="8"/>
      <name val="Cambria"/>
      <family val="1"/>
      <charset val="163"/>
    </font>
    <font>
      <i/>
      <sz val="11"/>
      <color indexed="8"/>
      <name val="Cambria"/>
      <family val="1"/>
      <charset val="163"/>
    </font>
    <font>
      <b/>
      <sz val="11"/>
      <color indexed="8"/>
      <name val="Times New Roman"/>
      <family val="1"/>
      <charset val="163"/>
    </font>
    <font>
      <sz val="11"/>
      <color theme="1"/>
      <name val="Calibri"/>
      <family val="2"/>
      <charset val="163"/>
      <scheme val="minor"/>
    </font>
    <font>
      <sz val="11"/>
      <color theme="1"/>
      <name val="Cambria"/>
      <family val="1"/>
      <charset val="163"/>
      <scheme val="major"/>
    </font>
    <font>
      <b/>
      <sz val="13"/>
      <color theme="1"/>
      <name val="Cambria"/>
      <family val="1"/>
      <charset val="163"/>
      <scheme val="major"/>
    </font>
    <font>
      <sz val="11"/>
      <color rgb="FFFF0000"/>
      <name val="Cambria"/>
      <family val="1"/>
      <charset val="163"/>
      <scheme val="major"/>
    </font>
    <font>
      <sz val="12"/>
      <color theme="1"/>
      <name val="Cambria"/>
      <family val="1"/>
      <charset val="163"/>
      <scheme val="major"/>
    </font>
    <font>
      <b/>
      <sz val="11"/>
      <color theme="1"/>
      <name val="Cambria"/>
      <family val="1"/>
      <charset val="163"/>
      <scheme val="major"/>
    </font>
    <font>
      <b/>
      <sz val="12"/>
      <color theme="1"/>
      <name val="Cambria"/>
      <family val="1"/>
      <charset val="163"/>
      <scheme val="major"/>
    </font>
    <font>
      <b/>
      <i/>
      <sz val="11"/>
      <color theme="1"/>
      <name val="Cambria"/>
      <family val="1"/>
      <charset val="163"/>
      <scheme val="major"/>
    </font>
    <font>
      <i/>
      <sz val="11"/>
      <color theme="1"/>
      <name val="Cambria"/>
      <family val="1"/>
      <charset val="163"/>
      <scheme val="major"/>
    </font>
    <font>
      <sz val="11"/>
      <color theme="1"/>
      <name val="Times New Roman"/>
      <family val="1"/>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sz val="11"/>
      <color theme="1"/>
      <name val="Cambria"/>
      <family val="1"/>
      <scheme val="major"/>
    </font>
    <font>
      <b/>
      <i/>
      <sz val="11"/>
      <color theme="1"/>
      <name val="Cambria"/>
      <family val="1"/>
      <scheme val="major"/>
    </font>
    <font>
      <b/>
      <i/>
      <sz val="11"/>
      <color theme="1"/>
      <name val="Times New Roman"/>
      <family val="1"/>
      <charset val="163"/>
    </font>
    <font>
      <b/>
      <sz val="11"/>
      <color theme="1"/>
      <name val="Times New Roman"/>
      <family val="1"/>
      <charset val="163"/>
    </font>
    <font>
      <i/>
      <sz val="11"/>
      <color theme="1"/>
      <name val="Times New Roman"/>
      <family val="1"/>
      <charset val="163"/>
    </font>
    <font>
      <sz val="11"/>
      <color theme="1"/>
      <name val="Cambria"/>
      <family val="1"/>
      <scheme val="major"/>
    </font>
    <font>
      <b/>
      <i/>
      <sz val="11"/>
      <name val="Times New Roman"/>
      <family val="1"/>
      <charset val="163"/>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62">
    <xf numFmtId="0" fontId="0" fillId="0" borderId="0" xfId="0"/>
    <xf numFmtId="0" fontId="7" fillId="0" borderId="0" xfId="0" applyFont="1" applyAlignment="1">
      <alignment wrapText="1"/>
    </xf>
    <xf numFmtId="0" fontId="7" fillId="0" borderId="0" xfId="0" applyFont="1"/>
    <xf numFmtId="0" fontId="8" fillId="0" borderId="0" xfId="0" applyFont="1" applyAlignment="1">
      <alignment vertical="top" wrapText="1"/>
    </xf>
    <xf numFmtId="0" fontId="7" fillId="0" borderId="0" xfId="0" applyFont="1" applyAlignment="1"/>
    <xf numFmtId="0" fontId="9" fillId="0" borderId="0" xfId="0" applyFont="1"/>
    <xf numFmtId="0" fontId="9" fillId="0" borderId="0" xfId="0" applyFont="1" applyAlignment="1"/>
    <xf numFmtId="0" fontId="7" fillId="0" borderId="0" xfId="0" applyFont="1" applyFill="1" applyBorder="1"/>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9" fillId="0" borderId="0" xfId="0" applyFont="1" applyAlignment="1">
      <alignment vertical="center"/>
    </xf>
    <xf numFmtId="0" fontId="11" fillId="0" borderId="1" xfId="0" applyFont="1" applyBorder="1" applyAlignment="1">
      <alignment horizontal="center" vertical="center" wrapText="1"/>
    </xf>
    <xf numFmtId="3" fontId="7" fillId="0" borderId="1" xfId="0" applyNumberFormat="1" applyFont="1" applyBorder="1" applyAlignment="1">
      <alignment horizontal="right" vertical="center"/>
    </xf>
    <xf numFmtId="0" fontId="7" fillId="0" borderId="1" xfId="0" applyFont="1" applyBorder="1" applyAlignment="1">
      <alignment vertical="center"/>
    </xf>
    <xf numFmtId="0" fontId="11"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right" vertical="center" wrapText="1"/>
    </xf>
    <xf numFmtId="0" fontId="11" fillId="3" borderId="1" xfId="0" applyFont="1" applyFill="1" applyBorder="1" applyAlignment="1">
      <alignment vertical="center" wrapText="1"/>
    </xf>
    <xf numFmtId="0" fontId="9" fillId="0" borderId="3" xfId="0" applyFont="1" applyBorder="1" applyAlignment="1">
      <alignment vertical="center"/>
    </xf>
    <xf numFmtId="3" fontId="11" fillId="0" borderId="1" xfId="1" applyNumberFormat="1" applyFont="1" applyBorder="1" applyAlignment="1">
      <alignment horizontal="right" vertical="center"/>
    </xf>
    <xf numFmtId="0" fontId="7" fillId="0" borderId="1" xfId="0" applyFont="1" applyBorder="1" applyAlignment="1">
      <alignment horizontal="center" vertical="center"/>
    </xf>
    <xf numFmtId="3" fontId="7" fillId="0" borderId="1" xfId="1" applyNumberFormat="1" applyFont="1" applyBorder="1" applyAlignment="1">
      <alignment horizontal="righ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right" vertical="center"/>
    </xf>
    <xf numFmtId="0" fontId="9" fillId="0" borderId="0" xfId="0" applyFont="1" applyBorder="1" applyAlignment="1">
      <alignment vertical="center"/>
    </xf>
    <xf numFmtId="0" fontId="7" fillId="0" borderId="0" xfId="0" applyFont="1" applyBorder="1" applyAlignment="1">
      <alignment horizontal="right" vertical="center"/>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0" borderId="4" xfId="0" applyFont="1" applyFill="1" applyBorder="1" applyAlignment="1">
      <alignment horizontal="center" vertical="center"/>
    </xf>
    <xf numFmtId="3" fontId="11"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0" fontId="7" fillId="0" borderId="1" xfId="0" applyFont="1" applyFill="1" applyBorder="1" applyAlignment="1">
      <alignment vertical="center"/>
    </xf>
    <xf numFmtId="0" fontId="9" fillId="0" borderId="0" xfId="0" applyFont="1" applyFill="1" applyBorder="1" applyAlignment="1">
      <alignment vertical="center"/>
    </xf>
    <xf numFmtId="0" fontId="11" fillId="0" borderId="5" xfId="0" applyFont="1" applyBorder="1" applyAlignment="1">
      <alignment horizontal="center" vertical="center"/>
    </xf>
    <xf numFmtId="3" fontId="7" fillId="0" borderId="5" xfId="0" applyNumberFormat="1" applyFont="1" applyBorder="1" applyAlignment="1">
      <alignment horizontal="right" vertical="center"/>
    </xf>
    <xf numFmtId="0" fontId="7" fillId="0" borderId="5" xfId="0" applyFont="1" applyBorder="1" applyAlignment="1">
      <alignment vertical="center"/>
    </xf>
    <xf numFmtId="0" fontId="11" fillId="0" borderId="4" xfId="0" applyFont="1" applyBorder="1" applyAlignment="1">
      <alignment horizontal="center" vertical="center"/>
    </xf>
    <xf numFmtId="3" fontId="7" fillId="0" borderId="4" xfId="0" applyNumberFormat="1" applyFont="1" applyBorder="1" applyAlignment="1">
      <alignment horizontal="right" vertical="center"/>
    </xf>
    <xf numFmtId="0" fontId="7" fillId="0" borderId="4" xfId="0" applyFont="1" applyBorder="1" applyAlignment="1">
      <alignment vertical="center"/>
    </xf>
    <xf numFmtId="3" fontId="7" fillId="0" borderId="1" xfId="0" applyNumberFormat="1" applyFont="1" applyBorder="1" applyAlignment="1">
      <alignment vertical="center"/>
    </xf>
    <xf numFmtId="0" fontId="11" fillId="0" borderId="0" xfId="0" applyFont="1" applyAlignment="1">
      <alignment horizontal="center" vertical="center"/>
    </xf>
    <xf numFmtId="0" fontId="14" fillId="0" borderId="6" xfId="0" applyFont="1" applyBorder="1" applyAlignment="1">
      <alignment horizontal="center" vertical="center"/>
    </xf>
    <xf numFmtId="0" fontId="7" fillId="0" borderId="6" xfId="0" applyFont="1" applyBorder="1" applyAlignment="1">
      <alignment horizontal="center" vertical="center"/>
    </xf>
    <xf numFmtId="10" fontId="7" fillId="0" borderId="1" xfId="2" applyNumberFormat="1" applyFont="1" applyBorder="1" applyAlignment="1">
      <alignment vertical="center"/>
    </xf>
    <xf numFmtId="0" fontId="13" fillId="0" borderId="0" xfId="0" applyFont="1" applyAlignment="1">
      <alignment horizontal="center" vertical="center"/>
    </xf>
    <xf numFmtId="0" fontId="15"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vertical="center" wrapText="1"/>
    </xf>
    <xf numFmtId="3" fontId="11"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1" xfId="0" applyFont="1" applyBorder="1" applyAlignment="1">
      <alignment horizontal="left" vertical="center"/>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3" fontId="16" fillId="0" borderId="1" xfId="0" applyNumberFormat="1" applyFont="1" applyBorder="1" applyAlignment="1">
      <alignment horizontal="justify" vertical="center" wrapText="1"/>
    </xf>
    <xf numFmtId="0" fontId="16" fillId="0" borderId="1" xfId="0" applyFont="1" applyBorder="1" applyAlignment="1">
      <alignment horizontal="justify" vertical="center" wrapText="1"/>
    </xf>
    <xf numFmtId="3" fontId="17" fillId="0" borderId="1" xfId="0" applyNumberFormat="1" applyFont="1" applyBorder="1" applyAlignment="1">
      <alignment horizontal="justify" vertical="center" wrapText="1"/>
    </xf>
    <xf numFmtId="0" fontId="17" fillId="0" borderId="0" xfId="0" applyFont="1" applyBorder="1" applyAlignment="1">
      <alignment horizontal="center" vertical="center" wrapText="1"/>
    </xf>
    <xf numFmtId="0" fontId="17" fillId="0" borderId="0" xfId="0" applyFont="1" applyBorder="1" applyAlignment="1">
      <alignment horizontal="justify" vertical="center" wrapText="1"/>
    </xf>
    <xf numFmtId="0" fontId="18" fillId="0" borderId="0" xfId="0" applyFont="1" applyAlignment="1">
      <alignment horizontal="justify" vertical="center"/>
    </xf>
    <xf numFmtId="0" fontId="0" fillId="0" borderId="0" xfId="0" applyAlignment="1">
      <alignment vertical="center"/>
    </xf>
    <xf numFmtId="0" fontId="1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applyBorder="1" applyAlignment="1">
      <alignment horizontal="left" vertical="center"/>
    </xf>
    <xf numFmtId="0" fontId="7" fillId="0" borderId="7" xfId="0" applyFont="1" applyBorder="1" applyAlignment="1">
      <alignment horizontal="left" vertical="center"/>
    </xf>
    <xf numFmtId="0" fontId="19" fillId="0" borderId="6" xfId="0" applyFont="1" applyBorder="1" applyAlignment="1">
      <alignment horizontal="left" vertical="center"/>
    </xf>
    <xf numFmtId="0" fontId="19" fillId="0" borderId="1" xfId="0" applyFont="1" applyBorder="1" applyAlignment="1">
      <alignment horizontal="center" vertical="center"/>
    </xf>
    <xf numFmtId="0" fontId="13" fillId="3" borderId="1" xfId="0" applyFont="1" applyFill="1" applyBorder="1" applyAlignment="1">
      <alignment horizontal="center" vertical="center"/>
    </xf>
    <xf numFmtId="0" fontId="7" fillId="3" borderId="0" xfId="0" applyFont="1" applyFill="1" applyAlignment="1">
      <alignment vertical="center"/>
    </xf>
    <xf numFmtId="0" fontId="7" fillId="3" borderId="0" xfId="0" applyFont="1" applyFill="1"/>
    <xf numFmtId="0" fontId="20" fillId="0" borderId="1" xfId="0" applyFont="1" applyBorder="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xf numFmtId="0" fontId="11" fillId="0" borderId="7" xfId="0" applyFont="1" applyBorder="1" applyAlignment="1">
      <alignment horizontal="left" vertical="center" wrapText="1"/>
    </xf>
    <xf numFmtId="0" fontId="24" fillId="0" borderId="6" xfId="0" applyFont="1" applyBorder="1" applyAlignment="1">
      <alignment horizontal="left" vertical="center" wrapText="1"/>
    </xf>
    <xf numFmtId="0" fontId="24" fillId="0" borderId="1" xfId="0" applyFont="1" applyBorder="1" applyAlignment="1">
      <alignment horizontal="center" vertical="center" wrapText="1"/>
    </xf>
    <xf numFmtId="3" fontId="7" fillId="0" borderId="1" xfId="1" applyNumberFormat="1" applyFont="1" applyFill="1" applyBorder="1" applyAlignment="1">
      <alignment horizontal="center" vertical="center"/>
    </xf>
    <xf numFmtId="3" fontId="7" fillId="0" borderId="1" xfId="1" applyNumberFormat="1" applyFont="1" applyFill="1" applyBorder="1" applyAlignment="1">
      <alignment vertical="center"/>
    </xf>
    <xf numFmtId="0" fontId="9" fillId="0" borderId="0" xfId="0" applyFont="1" applyFill="1" applyAlignment="1">
      <alignment vertical="center"/>
    </xf>
    <xf numFmtId="0" fontId="13"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xf>
    <xf numFmtId="0" fontId="15" fillId="0" borderId="1"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3" fillId="0" borderId="1"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0" fillId="0" borderId="7" xfId="0" applyBorder="1" applyAlignment="1">
      <alignment vertical="center"/>
    </xf>
    <xf numFmtId="0" fontId="14" fillId="0" borderId="0" xfId="0" applyFont="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21" fillId="3" borderId="1" xfId="0" applyFont="1" applyFill="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49" fontId="7"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2" fillId="0" borderId="4" xfId="0" applyFont="1" applyBorder="1" applyAlignment="1">
      <alignment horizontal="left" vertical="center"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22" fillId="0" borderId="0" xfId="0" applyFont="1" applyBorder="1" applyAlignment="1">
      <alignment horizontal="left" vertical="center" wrapText="1"/>
    </xf>
    <xf numFmtId="0" fontId="11" fillId="2" borderId="1" xfId="0" applyFont="1" applyFill="1" applyBorder="1" applyAlignment="1">
      <alignment horizontal="center" vertical="center"/>
    </xf>
    <xf numFmtId="0" fontId="7" fillId="0" borderId="1" xfId="0" applyFont="1" applyBorder="1" applyAlignment="1">
      <alignment horizontal="left" vertical="center"/>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1" fillId="2" borderId="4"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5" xfId="0" applyFont="1" applyBorder="1" applyAlignment="1">
      <alignment horizontal="left" vertical="center" wrapText="1"/>
    </xf>
    <xf numFmtId="0" fontId="11"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3" fillId="0" borderId="1" xfId="0" applyFont="1" applyBorder="1" applyAlignment="1">
      <alignment vertical="center" wrapText="1"/>
    </xf>
    <xf numFmtId="0" fontId="8" fillId="3" borderId="0" xfId="0" applyFont="1" applyFill="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24" fillId="0" borderId="6" xfId="0" applyFont="1" applyBorder="1" applyAlignment="1">
      <alignment horizontal="right" vertical="center" wrapText="1"/>
    </xf>
    <xf numFmtId="0" fontId="24" fillId="0" borderId="8" xfId="0" applyFont="1" applyBorder="1" applyAlignment="1">
      <alignment horizontal="right" vertical="center" wrapText="1"/>
    </xf>
    <xf numFmtId="0" fontId="11" fillId="0" borderId="0" xfId="0" applyFont="1" applyFill="1" applyAlignment="1">
      <alignment horizontal="left" vertical="center" wrapText="1"/>
    </xf>
    <xf numFmtId="0" fontId="7" fillId="0" borderId="1" xfId="0" applyFont="1" applyBorder="1" applyAlignment="1">
      <alignment horizontal="center" vertical="center"/>
    </xf>
    <xf numFmtId="0" fontId="25" fillId="0" borderId="7" xfId="0" applyFont="1" applyBorder="1" applyAlignment="1">
      <alignment horizontal="left" vertical="center" wrapText="1"/>
    </xf>
    <xf numFmtId="0" fontId="12" fillId="0" borderId="0" xfId="0" applyFont="1" applyAlignment="1">
      <alignment horizontal="center" vertical="center"/>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132789</xdr:colOff>
      <xdr:row>1</xdr:row>
      <xdr:rowOff>271743</xdr:rowOff>
    </xdr:from>
    <xdr:to>
      <xdr:col>2</xdr:col>
      <xdr:colOff>37539</xdr:colOff>
      <xdr:row>1</xdr:row>
      <xdr:rowOff>273331</xdr:rowOff>
    </xdr:to>
    <xdr:cxnSp macro="">
      <xdr:nvCxnSpPr>
        <xdr:cNvPr id="3" name="Straight Connector 2"/>
        <xdr:cNvCxnSpPr/>
      </xdr:nvCxnSpPr>
      <xdr:spPr>
        <a:xfrm>
          <a:off x="603436" y="484655"/>
          <a:ext cx="2224368"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132789</xdr:colOff>
      <xdr:row>1</xdr:row>
      <xdr:rowOff>271743</xdr:rowOff>
    </xdr:from>
    <xdr:to>
      <xdr:col>2</xdr:col>
      <xdr:colOff>37539</xdr:colOff>
      <xdr:row>1</xdr:row>
      <xdr:rowOff>273331</xdr:rowOff>
    </xdr:to>
    <xdr:cxnSp macro="">
      <xdr:nvCxnSpPr>
        <xdr:cNvPr id="4" name="Straight Connector 3"/>
        <xdr:cNvCxnSpPr/>
      </xdr:nvCxnSpPr>
      <xdr:spPr>
        <a:xfrm>
          <a:off x="599514" y="481293"/>
          <a:ext cx="221932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tabSelected="1" topLeftCell="A157" zoomScale="85" zoomScaleNormal="85" workbookViewId="0">
      <selection activeCell="M76" sqref="M76"/>
    </sheetView>
  </sheetViews>
  <sheetFormatPr defaultColWidth="9" defaultRowHeight="15.75" x14ac:dyDescent="0.2"/>
  <cols>
    <col min="1" max="1" width="7" style="66" customWidth="1"/>
    <col min="2" max="2" width="34.7109375" style="67" customWidth="1"/>
    <col min="3" max="3" width="9" style="12"/>
    <col min="4" max="4" width="12.28515625" style="11" customWidth="1"/>
    <col min="5" max="6" width="12.7109375" style="12" customWidth="1"/>
    <col min="7" max="7" width="20.28515625" style="12" customWidth="1"/>
    <col min="8" max="8" width="16.85546875" style="12" customWidth="1"/>
    <col min="9" max="9" width="17.28515625" style="2" customWidth="1"/>
    <col min="10" max="16384" width="9" style="2"/>
  </cols>
  <sheetData>
    <row r="1" spans="1:9" ht="16.5" customHeight="1" x14ac:dyDescent="0.2">
      <c r="A1" s="146" t="s">
        <v>209</v>
      </c>
      <c r="B1" s="146"/>
      <c r="C1" s="146"/>
      <c r="D1" s="146"/>
      <c r="E1" s="146"/>
      <c r="F1" s="146"/>
      <c r="G1" s="146"/>
      <c r="H1" s="8"/>
      <c r="I1" s="3"/>
    </row>
    <row r="2" spans="1:9" ht="25.5" customHeight="1" x14ac:dyDescent="0.2">
      <c r="A2" s="146" t="s">
        <v>134</v>
      </c>
      <c r="B2" s="146"/>
      <c r="C2" s="146"/>
      <c r="D2" s="146"/>
      <c r="E2" s="146"/>
      <c r="F2" s="146"/>
      <c r="G2" s="146"/>
      <c r="H2" s="8"/>
    </row>
    <row r="3" spans="1:9" ht="18" customHeight="1" x14ac:dyDescent="0.2">
      <c r="A3" s="9"/>
      <c r="B3" s="10"/>
      <c r="C3" s="9"/>
      <c r="F3" s="9"/>
      <c r="G3" s="9"/>
      <c r="H3" s="9"/>
    </row>
    <row r="4" spans="1:9" ht="40.5" customHeight="1" x14ac:dyDescent="0.2">
      <c r="A4" s="149" t="s">
        <v>210</v>
      </c>
      <c r="B4" s="149"/>
      <c r="C4" s="149"/>
      <c r="D4" s="149"/>
      <c r="E4" s="149"/>
      <c r="F4" s="149"/>
      <c r="G4" s="149"/>
      <c r="H4" s="8"/>
    </row>
    <row r="5" spans="1:9" ht="22.5" customHeight="1" x14ac:dyDescent="0.2">
      <c r="A5" s="149" t="s">
        <v>135</v>
      </c>
      <c r="B5" s="149"/>
      <c r="C5" s="149"/>
      <c r="D5" s="149"/>
      <c r="E5" s="149"/>
      <c r="F5" s="149"/>
      <c r="G5" s="149"/>
      <c r="H5" s="8"/>
    </row>
    <row r="6" spans="1:9" ht="18" customHeight="1" x14ac:dyDescent="0.2">
      <c r="A6" s="9"/>
      <c r="B6" s="10"/>
      <c r="F6" s="9"/>
      <c r="G6" s="9"/>
      <c r="H6" s="9"/>
    </row>
    <row r="7" spans="1:9" ht="159.75" customHeight="1" x14ac:dyDescent="0.2">
      <c r="A7" s="147" t="s">
        <v>208</v>
      </c>
      <c r="B7" s="148"/>
      <c r="C7" s="148"/>
      <c r="D7" s="148"/>
      <c r="E7" s="148"/>
      <c r="F7" s="148"/>
      <c r="G7" s="148"/>
      <c r="H7" s="13"/>
      <c r="I7" s="1"/>
    </row>
    <row r="8" spans="1:9" ht="12.75" customHeight="1" x14ac:dyDescent="0.2">
      <c r="A8" s="14"/>
      <c r="B8" s="15"/>
      <c r="C8" s="15"/>
      <c r="D8" s="16"/>
      <c r="E8" s="15"/>
      <c r="F8" s="15"/>
      <c r="G8" s="15"/>
      <c r="H8" s="13"/>
      <c r="I8" s="1"/>
    </row>
    <row r="9" spans="1:9" ht="14.25" x14ac:dyDescent="0.2">
      <c r="A9" s="17" t="s">
        <v>42</v>
      </c>
      <c r="B9" s="140" t="s">
        <v>0</v>
      </c>
      <c r="C9" s="140"/>
      <c r="D9" s="140"/>
      <c r="E9" s="140"/>
      <c r="F9" s="140"/>
      <c r="G9" s="140"/>
    </row>
    <row r="10" spans="1:9" x14ac:dyDescent="0.2">
      <c r="A10" s="17"/>
      <c r="B10" s="87" t="s">
        <v>170</v>
      </c>
      <c r="C10" s="18"/>
      <c r="D10" s="19"/>
      <c r="E10" s="18"/>
      <c r="F10" s="18"/>
      <c r="G10" s="18"/>
    </row>
    <row r="11" spans="1:9" x14ac:dyDescent="0.2">
      <c r="A11" s="17"/>
      <c r="B11" s="18"/>
      <c r="C11" s="18"/>
      <c r="D11" s="19"/>
      <c r="E11" s="18"/>
      <c r="F11" s="18"/>
      <c r="G11" s="18"/>
    </row>
    <row r="12" spans="1:9" ht="33.75" customHeight="1" x14ac:dyDescent="0.2">
      <c r="A12" s="20" t="s">
        <v>33</v>
      </c>
      <c r="B12" s="133" t="s">
        <v>2</v>
      </c>
      <c r="C12" s="133"/>
      <c r="D12" s="21" t="s">
        <v>5</v>
      </c>
      <c r="E12" s="21" t="s">
        <v>179</v>
      </c>
      <c r="F12" s="21" t="s">
        <v>207</v>
      </c>
      <c r="G12" s="21" t="s">
        <v>3</v>
      </c>
    </row>
    <row r="13" spans="1:9" ht="35.25" customHeight="1" x14ac:dyDescent="0.2">
      <c r="A13" s="22">
        <v>1</v>
      </c>
      <c r="B13" s="150" t="s">
        <v>136</v>
      </c>
      <c r="C13" s="150"/>
      <c r="D13" s="24" t="s">
        <v>6</v>
      </c>
      <c r="E13" s="25"/>
      <c r="F13" s="25"/>
      <c r="G13" s="26"/>
      <c r="H13" s="23" t="e">
        <f>IF(OR(E13/SUM(#REF!)&lt;30,F13/SUM(#REF!)&lt;10), "Số liệu thiếu logic, đề nghị kiểm tra lại",IF(ABS(F13-E13)/E13&gt;10%, "Số liệu chênh lệch giữa hai năm lớn, đề nghị giải thích",""))</f>
        <v>#REF!</v>
      </c>
    </row>
    <row r="14" spans="1:9" ht="18" customHeight="1" x14ac:dyDescent="0.2">
      <c r="A14" s="22"/>
      <c r="B14" s="99" t="s">
        <v>180</v>
      </c>
      <c r="C14" s="98"/>
      <c r="D14" s="24"/>
      <c r="E14" s="25"/>
      <c r="F14" s="25"/>
      <c r="G14" s="26"/>
      <c r="H14" s="23"/>
    </row>
    <row r="15" spans="1:9" ht="18" customHeight="1" x14ac:dyDescent="0.2">
      <c r="A15" s="22"/>
      <c r="B15" s="152" t="s">
        <v>181</v>
      </c>
      <c r="C15" s="153"/>
      <c r="D15" s="100" t="s">
        <v>6</v>
      </c>
      <c r="E15" s="25"/>
      <c r="F15" s="25"/>
      <c r="G15" s="26"/>
      <c r="H15" s="23"/>
    </row>
    <row r="16" spans="1:9" ht="18" customHeight="1" x14ac:dyDescent="0.2">
      <c r="A16" s="22"/>
      <c r="B16" s="152" t="s">
        <v>182</v>
      </c>
      <c r="C16" s="153"/>
      <c r="D16" s="100" t="s">
        <v>6</v>
      </c>
      <c r="E16" s="25"/>
      <c r="F16" s="25"/>
      <c r="G16" s="26"/>
      <c r="H16" s="23"/>
    </row>
    <row r="17" spans="1:8" ht="35.25" customHeight="1" x14ac:dyDescent="0.2">
      <c r="A17" s="22">
        <v>2</v>
      </c>
      <c r="B17" s="127" t="s">
        <v>146</v>
      </c>
      <c r="C17" s="151"/>
      <c r="D17" s="24" t="s">
        <v>97</v>
      </c>
      <c r="E17" s="25"/>
      <c r="F17" s="25"/>
      <c r="G17" s="26"/>
      <c r="H17" s="23" t="e">
        <f>IF(ABS(F17-E17)/E17&gt;20%, "Số liệu chênh lệch giữa hai năm lớn, đề nghị giải thích","")</f>
        <v>#DIV/0!</v>
      </c>
    </row>
    <row r="18" spans="1:8" ht="35.25" customHeight="1" x14ac:dyDescent="0.2">
      <c r="A18" s="22">
        <v>3</v>
      </c>
      <c r="B18" s="127" t="s">
        <v>147</v>
      </c>
      <c r="C18" s="151"/>
      <c r="D18" s="24" t="s">
        <v>6</v>
      </c>
      <c r="E18" s="25"/>
      <c r="F18" s="25"/>
      <c r="G18" s="26"/>
      <c r="H18" s="23" t="e">
        <f>IF(ABS(F18-E18)/E18&gt;20%, "Số liệu chênh lệch giữa hai năm lớn, đề nghị giải thích","")</f>
        <v>#DIV/0!</v>
      </c>
    </row>
    <row r="19" spans="1:8" ht="34.5" customHeight="1" x14ac:dyDescent="0.2">
      <c r="A19" s="22">
        <v>4</v>
      </c>
      <c r="B19" s="127" t="s">
        <v>137</v>
      </c>
      <c r="C19" s="128"/>
      <c r="D19" s="27" t="s">
        <v>7</v>
      </c>
      <c r="E19" s="25"/>
      <c r="F19" s="25"/>
      <c r="G19" s="26"/>
      <c r="H19" s="23" t="e">
        <f>IF(ABS(F19-E19)/E19&gt;20%, "Số liệu chênh lệch giữa hai năm lớn, đề nghị giải thích","")</f>
        <v>#DIV/0!</v>
      </c>
    </row>
    <row r="20" spans="1:8" ht="14.25" customHeight="1" x14ac:dyDescent="0.2">
      <c r="A20" s="17"/>
      <c r="B20" s="18"/>
      <c r="C20" s="17"/>
      <c r="D20" s="28"/>
      <c r="E20" s="29"/>
      <c r="F20" s="29"/>
      <c r="G20" s="29"/>
    </row>
    <row r="21" spans="1:8" ht="14.25" x14ac:dyDescent="0.2">
      <c r="A21" s="17" t="s">
        <v>41</v>
      </c>
      <c r="B21" s="140" t="s">
        <v>4</v>
      </c>
      <c r="C21" s="140"/>
      <c r="D21" s="28"/>
      <c r="E21" s="29"/>
      <c r="F21" s="29"/>
      <c r="G21" s="29"/>
    </row>
    <row r="22" spans="1:8" ht="14.25" x14ac:dyDescent="0.2">
      <c r="A22" s="17"/>
      <c r="B22" s="18"/>
      <c r="C22" s="18"/>
      <c r="D22" s="28"/>
      <c r="E22" s="29"/>
      <c r="F22" s="29"/>
      <c r="G22" s="29"/>
    </row>
    <row r="23" spans="1:8" ht="28.5" x14ac:dyDescent="0.2">
      <c r="A23" s="20" t="s">
        <v>33</v>
      </c>
      <c r="B23" s="133" t="s">
        <v>2</v>
      </c>
      <c r="C23" s="133"/>
      <c r="D23" s="21" t="s">
        <v>5</v>
      </c>
      <c r="E23" s="21" t="s">
        <v>179</v>
      </c>
      <c r="F23" s="21" t="s">
        <v>207</v>
      </c>
      <c r="G23" s="21" t="s">
        <v>3</v>
      </c>
    </row>
    <row r="24" spans="1:8" ht="18.75" customHeight="1" x14ac:dyDescent="0.2">
      <c r="A24" s="30" t="s">
        <v>57</v>
      </c>
      <c r="B24" s="130" t="s">
        <v>138</v>
      </c>
      <c r="C24" s="131"/>
      <c r="D24" s="31"/>
      <c r="E24" s="31"/>
      <c r="F24" s="31"/>
      <c r="G24" s="32"/>
    </row>
    <row r="25" spans="1:8" ht="21" customHeight="1" x14ac:dyDescent="0.2">
      <c r="A25" s="33">
        <v>1</v>
      </c>
      <c r="B25" s="127" t="s">
        <v>98</v>
      </c>
      <c r="C25" s="128"/>
      <c r="D25" s="34" t="s">
        <v>102</v>
      </c>
      <c r="E25" s="35"/>
      <c r="F25" s="35"/>
      <c r="G25" s="36"/>
      <c r="H25" s="37" t="e">
        <f>IF(ABS(F25-E25)/E25&gt;20%,"Số liệu đột biến giữa hai năm, đề nghị giải thích","")</f>
        <v>#DIV/0!</v>
      </c>
    </row>
    <row r="26" spans="1:8" ht="29.25" customHeight="1" x14ac:dyDescent="0.2">
      <c r="A26" s="33">
        <v>2</v>
      </c>
      <c r="B26" s="127" t="s">
        <v>103</v>
      </c>
      <c r="C26" s="128"/>
      <c r="D26" s="34" t="s">
        <v>102</v>
      </c>
      <c r="E26" s="35"/>
      <c r="F26" s="35"/>
      <c r="G26" s="36"/>
      <c r="H26" s="37" t="e">
        <f>IF(ABS(F26-E26)/E26&gt;20%,"Số liệu đột biến giữa hai năm, đề nghị giải thích","")</f>
        <v>#DIV/0!</v>
      </c>
    </row>
    <row r="27" spans="1:8" ht="29.25" customHeight="1" x14ac:dyDescent="0.2">
      <c r="A27" s="30" t="s">
        <v>59</v>
      </c>
      <c r="B27" s="130" t="s">
        <v>104</v>
      </c>
      <c r="C27" s="131"/>
      <c r="D27" s="34"/>
      <c r="E27" s="35"/>
      <c r="F27" s="35"/>
      <c r="G27" s="36"/>
      <c r="H27" s="37"/>
    </row>
    <row r="28" spans="1:8" ht="34.5" customHeight="1" x14ac:dyDescent="0.2">
      <c r="A28" s="33">
        <v>1</v>
      </c>
      <c r="B28" s="127" t="s">
        <v>139</v>
      </c>
      <c r="C28" s="128"/>
      <c r="D28" s="27" t="s">
        <v>8</v>
      </c>
      <c r="E28" s="38"/>
      <c r="F28" s="38"/>
      <c r="G28" s="26"/>
      <c r="H28" s="37" t="e">
        <f>IF(OR(E28/E13&gt;1.3,F28/F13&gt;1.3),"Số lượng máy tính quá lớn so với tổng số cán bộ CCVC", IF(ABS(F28-E28)/E28&gt;15%,"Số liệu đột biến giữa hai năm, đề nghị giải thích",""))</f>
        <v>#DIV/0!</v>
      </c>
    </row>
    <row r="29" spans="1:8" ht="21" customHeight="1" x14ac:dyDescent="0.2">
      <c r="A29" s="86" t="s">
        <v>17</v>
      </c>
      <c r="B29" s="141" t="s">
        <v>14</v>
      </c>
      <c r="C29" s="142"/>
      <c r="D29" s="39" t="s">
        <v>8</v>
      </c>
      <c r="E29" s="40"/>
      <c r="F29" s="40"/>
      <c r="G29" s="26"/>
      <c r="H29" s="37" t="e">
        <f>IF(ABS(F29-E29)/E29&gt;20%,"Số liệu đột biến giữa hai năm, đề nghị giải thích","")</f>
        <v>#DIV/0!</v>
      </c>
    </row>
    <row r="30" spans="1:8" ht="21" customHeight="1" x14ac:dyDescent="0.2">
      <c r="A30" s="86" t="s">
        <v>18</v>
      </c>
      <c r="B30" s="141" t="s">
        <v>15</v>
      </c>
      <c r="C30" s="142"/>
      <c r="D30" s="39" t="s">
        <v>8</v>
      </c>
      <c r="E30" s="40"/>
      <c r="F30" s="40"/>
      <c r="G30" s="26"/>
      <c r="H30" s="37" t="e">
        <f t="shared" ref="H30:H37" si="0">IF(ABS(F30-E30)/E30&gt;20%,"Số liệu đột biến giữa hai năm, đề nghị giải thích","")</f>
        <v>#DIV/0!</v>
      </c>
    </row>
    <row r="31" spans="1:8" ht="21" customHeight="1" x14ac:dyDescent="0.2">
      <c r="A31" s="86" t="s">
        <v>19</v>
      </c>
      <c r="B31" s="141" t="s">
        <v>16</v>
      </c>
      <c r="C31" s="142"/>
      <c r="D31" s="39" t="s">
        <v>8</v>
      </c>
      <c r="E31" s="40"/>
      <c r="F31" s="40"/>
      <c r="G31" s="26"/>
      <c r="H31" s="37" t="e">
        <f t="shared" si="0"/>
        <v>#DIV/0!</v>
      </c>
    </row>
    <row r="32" spans="1:8" ht="21" customHeight="1" x14ac:dyDescent="0.2">
      <c r="A32" s="90">
        <v>2</v>
      </c>
      <c r="B32" s="89" t="s">
        <v>140</v>
      </c>
      <c r="C32" s="88"/>
      <c r="D32" s="86" t="s">
        <v>8</v>
      </c>
      <c r="E32" s="40"/>
      <c r="F32" s="40"/>
      <c r="G32" s="26"/>
      <c r="H32" s="37"/>
    </row>
    <row r="33" spans="1:12" ht="29.25" customHeight="1" x14ac:dyDescent="0.2">
      <c r="A33" s="27">
        <v>3</v>
      </c>
      <c r="B33" s="127" t="s">
        <v>178</v>
      </c>
      <c r="C33" s="128"/>
      <c r="D33" s="27" t="s">
        <v>9</v>
      </c>
      <c r="E33" s="40"/>
      <c r="F33" s="40"/>
      <c r="G33" s="26"/>
      <c r="H33" s="37" t="e">
        <f t="shared" si="0"/>
        <v>#DIV/0!</v>
      </c>
    </row>
    <row r="34" spans="1:12" ht="21" customHeight="1" x14ac:dyDescent="0.2">
      <c r="A34" s="86" t="s">
        <v>141</v>
      </c>
      <c r="B34" s="134" t="s">
        <v>10</v>
      </c>
      <c r="C34" s="134"/>
      <c r="D34" s="39" t="s">
        <v>9</v>
      </c>
      <c r="E34" s="40"/>
      <c r="F34" s="40"/>
      <c r="G34" s="26"/>
      <c r="H34" s="37" t="e">
        <f t="shared" si="0"/>
        <v>#DIV/0!</v>
      </c>
    </row>
    <row r="35" spans="1:12" ht="21" customHeight="1" x14ac:dyDescent="0.2">
      <c r="A35" s="86" t="s">
        <v>142</v>
      </c>
      <c r="B35" s="134" t="s">
        <v>11</v>
      </c>
      <c r="C35" s="134"/>
      <c r="D35" s="39" t="s">
        <v>9</v>
      </c>
      <c r="E35" s="40"/>
      <c r="F35" s="40"/>
      <c r="G35" s="26"/>
      <c r="H35" s="37" t="e">
        <f t="shared" si="0"/>
        <v>#DIV/0!</v>
      </c>
    </row>
    <row r="36" spans="1:12" ht="21" customHeight="1" x14ac:dyDescent="0.2">
      <c r="A36" s="86" t="s">
        <v>143</v>
      </c>
      <c r="B36" s="134" t="s">
        <v>12</v>
      </c>
      <c r="C36" s="134"/>
      <c r="D36" s="39" t="s">
        <v>9</v>
      </c>
      <c r="E36" s="40"/>
      <c r="F36" s="40"/>
      <c r="G36" s="26"/>
      <c r="H36" s="37" t="e">
        <f t="shared" si="0"/>
        <v>#DIV/0!</v>
      </c>
    </row>
    <row r="37" spans="1:12" ht="21" customHeight="1" x14ac:dyDescent="0.2">
      <c r="A37" s="86" t="s">
        <v>144</v>
      </c>
      <c r="B37" s="134" t="s">
        <v>13</v>
      </c>
      <c r="C37" s="134"/>
      <c r="D37" s="39" t="s">
        <v>9</v>
      </c>
      <c r="E37" s="40"/>
      <c r="F37" s="40"/>
      <c r="G37" s="26"/>
      <c r="H37" s="37" t="e">
        <f t="shared" si="0"/>
        <v>#DIV/0!</v>
      </c>
    </row>
    <row r="38" spans="1:12" s="97" customFormat="1" ht="30.75" customHeight="1" x14ac:dyDescent="0.2">
      <c r="A38" s="30">
        <v>4</v>
      </c>
      <c r="B38" s="143" t="s">
        <v>99</v>
      </c>
      <c r="C38" s="144"/>
      <c r="D38" s="30"/>
      <c r="E38" s="101" t="s">
        <v>100</v>
      </c>
      <c r="F38" s="102"/>
      <c r="G38" s="102" t="s">
        <v>101</v>
      </c>
      <c r="H38" s="103" t="str">
        <f>IF(OR(E38="",F38=""),"Đề nghị nhập số liệu","")</f>
        <v>Đề nghị nhập số liệu</v>
      </c>
    </row>
    <row r="39" spans="1:12" ht="33" customHeight="1" x14ac:dyDescent="0.2">
      <c r="A39" s="27">
        <v>5</v>
      </c>
      <c r="B39" s="127" t="s">
        <v>32</v>
      </c>
      <c r="C39" s="128"/>
      <c r="D39" s="39"/>
      <c r="E39" s="40"/>
      <c r="F39" s="40"/>
      <c r="G39" s="26"/>
    </row>
    <row r="40" spans="1:12" ht="35.25" customHeight="1" x14ac:dyDescent="0.2">
      <c r="A40" s="41" t="s">
        <v>75</v>
      </c>
      <c r="B40" s="145" t="s">
        <v>145</v>
      </c>
      <c r="C40" s="145"/>
      <c r="D40" s="39" t="s">
        <v>25</v>
      </c>
      <c r="E40" s="40"/>
      <c r="F40" s="40"/>
      <c r="G40" s="26"/>
      <c r="H40" s="37" t="e">
        <f>IF(OR(E40&gt;$E$28,F40&gt;$F$28), "Số liệu này không được vượt quá tổng số máy tính", IF(ABS(F40-E40)/E40&gt;20%,"Số liệu đột biến giữa hai năm, đề nghị giải thích",""))</f>
        <v>#DIV/0!</v>
      </c>
    </row>
    <row r="41" spans="1:12" ht="32.25" customHeight="1" x14ac:dyDescent="0.2">
      <c r="A41" s="41" t="s">
        <v>125</v>
      </c>
      <c r="B41" s="135" t="s">
        <v>171</v>
      </c>
      <c r="C41" s="136"/>
      <c r="D41" s="39"/>
      <c r="E41" s="40"/>
      <c r="F41" s="40"/>
      <c r="G41" s="26"/>
    </row>
    <row r="42" spans="1:12" ht="24" customHeight="1" x14ac:dyDescent="0.2">
      <c r="A42" s="39" t="s">
        <v>46</v>
      </c>
      <c r="B42" s="107" t="s">
        <v>27</v>
      </c>
      <c r="C42" s="107"/>
      <c r="D42" s="39"/>
      <c r="E42" s="43"/>
      <c r="F42" s="43"/>
      <c r="G42" s="26"/>
      <c r="H42" s="37"/>
      <c r="I42" s="6"/>
      <c r="J42" s="6"/>
      <c r="K42" s="6"/>
      <c r="L42" s="6"/>
    </row>
    <row r="43" spans="1:12" ht="24" customHeight="1" x14ac:dyDescent="0.2">
      <c r="A43" s="39" t="s">
        <v>46</v>
      </c>
      <c r="B43" s="107" t="s">
        <v>28</v>
      </c>
      <c r="C43" s="107"/>
      <c r="D43" s="39"/>
      <c r="E43" s="43"/>
      <c r="F43" s="43"/>
      <c r="G43" s="26"/>
      <c r="H43" s="37"/>
      <c r="I43" s="6"/>
      <c r="J43" s="6"/>
      <c r="K43" s="6"/>
      <c r="L43" s="6"/>
    </row>
    <row r="44" spans="1:12" ht="24" customHeight="1" x14ac:dyDescent="0.2">
      <c r="A44" s="39" t="s">
        <v>46</v>
      </c>
      <c r="B44" s="107" t="s">
        <v>29</v>
      </c>
      <c r="C44" s="107"/>
      <c r="D44" s="39"/>
      <c r="E44" s="43"/>
      <c r="F44" s="43"/>
      <c r="G44" s="26"/>
      <c r="H44" s="37"/>
      <c r="I44" s="6"/>
      <c r="J44" s="6"/>
      <c r="K44" s="6"/>
      <c r="L44" s="6"/>
    </row>
    <row r="45" spans="1:12" ht="24" customHeight="1" x14ac:dyDescent="0.2">
      <c r="A45" s="39" t="s">
        <v>46</v>
      </c>
      <c r="B45" s="107" t="s">
        <v>30</v>
      </c>
      <c r="C45" s="107"/>
      <c r="D45" s="39"/>
      <c r="E45" s="43"/>
      <c r="F45" s="43"/>
      <c r="G45" s="26"/>
      <c r="H45" s="37"/>
      <c r="I45" s="6"/>
      <c r="J45" s="6"/>
      <c r="K45" s="6"/>
      <c r="L45" s="6"/>
    </row>
    <row r="46" spans="1:12" ht="24" customHeight="1" x14ac:dyDescent="0.2">
      <c r="A46" s="39" t="s">
        <v>46</v>
      </c>
      <c r="B46" s="107" t="s">
        <v>31</v>
      </c>
      <c r="C46" s="107"/>
      <c r="D46" s="39"/>
      <c r="E46" s="43"/>
      <c r="F46" s="43"/>
      <c r="G46" s="26"/>
      <c r="H46" s="37"/>
      <c r="I46" s="6"/>
      <c r="J46" s="6"/>
      <c r="K46" s="6"/>
      <c r="L46" s="6"/>
    </row>
    <row r="47" spans="1:12" ht="33" customHeight="1" x14ac:dyDescent="0.2">
      <c r="A47" s="41" t="s">
        <v>82</v>
      </c>
      <c r="B47" s="135" t="s">
        <v>177</v>
      </c>
      <c r="C47" s="136"/>
      <c r="D47" s="39"/>
      <c r="E47" s="43"/>
      <c r="F47" s="43"/>
      <c r="G47" s="26"/>
    </row>
    <row r="48" spans="1:12" ht="24" customHeight="1" x14ac:dyDescent="0.2">
      <c r="A48" s="39" t="s">
        <v>46</v>
      </c>
      <c r="B48" s="107" t="s">
        <v>34</v>
      </c>
      <c r="C48" s="107"/>
      <c r="D48" s="39"/>
      <c r="E48" s="43"/>
      <c r="F48" s="43"/>
      <c r="G48" s="26"/>
      <c r="H48" s="37" t="e">
        <f>IF(OR(E48&gt;#REF!,F48&gt;#REF!),"Số liệu này không được lớn hơn tổng số Sở, ban, ngành của tỉnh", IF(ABS(F48-E48)/E48&gt;20%,"Số liệu đột biến giữa hai năm, đề nghị giải thích",""))</f>
        <v>#REF!</v>
      </c>
      <c r="I48" s="6"/>
      <c r="J48" s="4"/>
      <c r="K48" s="4"/>
    </row>
    <row r="49" spans="1:9" ht="24" customHeight="1" x14ac:dyDescent="0.2">
      <c r="A49" s="39" t="s">
        <v>46</v>
      </c>
      <c r="B49" s="107" t="s">
        <v>35</v>
      </c>
      <c r="C49" s="107"/>
      <c r="D49" s="39"/>
      <c r="E49" s="43"/>
      <c r="F49" s="43"/>
      <c r="G49" s="26"/>
      <c r="H49" s="37" t="e">
        <f>IF(OR(E49&gt;#REF!,F49&gt;#REF!),"Số liệu này không được lớn hơn tổng số Sở, ban, ngành của tỉnh", IF(ABS(F49-E49)/E49&gt;20%,"Số liệu đột biến giữa hai năm, đề nghị giải thích",""))</f>
        <v>#REF!</v>
      </c>
      <c r="I49" s="6"/>
    </row>
    <row r="50" spans="1:9" ht="24" customHeight="1" x14ac:dyDescent="0.2">
      <c r="A50" s="39" t="s">
        <v>46</v>
      </c>
      <c r="B50" s="107" t="s">
        <v>36</v>
      </c>
      <c r="C50" s="107"/>
      <c r="D50" s="39"/>
      <c r="E50" s="43"/>
      <c r="F50" s="43"/>
      <c r="G50" s="26"/>
      <c r="H50" s="37" t="e">
        <f>IF(OR(E50&gt;#REF!,F50&gt;#REF!),"Số liệu này không được lớn hơn tổng số Sở, ban, ngành của tỉnh", IF(ABS(F50-E50)/E50&gt;20%,"Số liệu đột biến giữa hai năm, đề nghị giải thích",""))</f>
        <v>#REF!</v>
      </c>
      <c r="I50" s="6"/>
    </row>
    <row r="51" spans="1:9" ht="24" customHeight="1" x14ac:dyDescent="0.2">
      <c r="A51" s="39" t="s">
        <v>46</v>
      </c>
      <c r="B51" s="107" t="s">
        <v>37</v>
      </c>
      <c r="C51" s="107"/>
      <c r="D51" s="39"/>
      <c r="E51" s="43"/>
      <c r="F51" s="43"/>
      <c r="G51" s="26"/>
      <c r="H51" s="37" t="e">
        <f>IF(OR(E51&gt;#REF!,F51&gt;#REF!),"Số liệu này không được lớn hơn tổng số Sở, ban, ngành của tỉnh", IF(ABS(F51-E51)/E51&gt;20%,"Số liệu đột biến giữa hai năm, đề nghị giải thích",""))</f>
        <v>#REF!</v>
      </c>
      <c r="I51" s="6"/>
    </row>
    <row r="52" spans="1:9" ht="24" customHeight="1" x14ac:dyDescent="0.2">
      <c r="A52" s="39" t="s">
        <v>46</v>
      </c>
      <c r="B52" s="107" t="s">
        <v>38</v>
      </c>
      <c r="C52" s="107"/>
      <c r="D52" s="39"/>
      <c r="E52" s="43"/>
      <c r="F52" s="43"/>
      <c r="G52" s="26"/>
      <c r="H52" s="37" t="e">
        <f>IF(OR(E52&gt;#REF!,F52&gt;#REF!),"Số liệu này không được lớn hơn tổng số Sở, ban, ngành của tỉnh", IF(ABS(F52-E52)/E52&gt;20%,"Số liệu đột biến giữa hai năm, đề nghị giải thích",""))</f>
        <v>#REF!</v>
      </c>
      <c r="I52" s="6"/>
    </row>
    <row r="53" spans="1:9" ht="24" customHeight="1" x14ac:dyDescent="0.2">
      <c r="A53" s="39" t="s">
        <v>46</v>
      </c>
      <c r="B53" s="107" t="s">
        <v>31</v>
      </c>
      <c r="C53" s="107"/>
      <c r="D53" s="39"/>
      <c r="E53" s="43"/>
      <c r="F53" s="43"/>
      <c r="G53" s="26"/>
      <c r="H53" s="37"/>
      <c r="I53" s="6"/>
    </row>
    <row r="54" spans="1:9" ht="34.5" customHeight="1" x14ac:dyDescent="0.2">
      <c r="A54" s="27">
        <v>6</v>
      </c>
      <c r="B54" s="125" t="s">
        <v>149</v>
      </c>
      <c r="C54" s="125"/>
      <c r="D54" s="27" t="s">
        <v>39</v>
      </c>
      <c r="E54" s="25"/>
      <c r="F54" s="25"/>
      <c r="G54" s="26"/>
      <c r="H54" s="23" t="str">
        <f>IF(OR(E54="",F54=""),"Đề nghị nhập số liệu","")</f>
        <v>Đề nghị nhập số liệu</v>
      </c>
    </row>
    <row r="55" spans="1:9" ht="31.5" customHeight="1" x14ac:dyDescent="0.2">
      <c r="A55" s="27">
        <v>7</v>
      </c>
      <c r="B55" s="125" t="s">
        <v>148</v>
      </c>
      <c r="C55" s="125"/>
      <c r="D55" s="27" t="s">
        <v>39</v>
      </c>
      <c r="E55" s="25"/>
      <c r="F55" s="25"/>
      <c r="G55" s="26"/>
      <c r="H55" s="23" t="str">
        <f>IF(OR(E55="",F55=""),"Đề nghị nhập số liệu","")</f>
        <v>Đề nghị nhập số liệu</v>
      </c>
    </row>
    <row r="56" spans="1:9" ht="15" x14ac:dyDescent="0.2">
      <c r="A56" s="28"/>
      <c r="B56" s="112"/>
      <c r="C56" s="112"/>
      <c r="D56" s="28"/>
      <c r="E56" s="45"/>
      <c r="F56" s="45"/>
      <c r="G56" s="29"/>
    </row>
    <row r="57" spans="1:9" ht="14.25" x14ac:dyDescent="0.2">
      <c r="A57" s="17" t="s">
        <v>44</v>
      </c>
      <c r="B57" s="132" t="s">
        <v>40</v>
      </c>
      <c r="C57" s="132"/>
      <c r="D57" s="28"/>
      <c r="E57" s="45"/>
      <c r="F57" s="45"/>
      <c r="G57" s="29"/>
    </row>
    <row r="58" spans="1:9" ht="15" x14ac:dyDescent="0.2">
      <c r="A58" s="28"/>
      <c r="B58" s="112"/>
      <c r="C58" s="112"/>
      <c r="D58" s="28"/>
      <c r="E58" s="45"/>
      <c r="F58" s="45"/>
      <c r="G58" s="29"/>
    </row>
    <row r="59" spans="1:9" ht="28.5" x14ac:dyDescent="0.2">
      <c r="A59" s="46" t="s">
        <v>33</v>
      </c>
      <c r="B59" s="137" t="s">
        <v>2</v>
      </c>
      <c r="C59" s="137"/>
      <c r="D59" s="47" t="s">
        <v>5</v>
      </c>
      <c r="E59" s="21" t="s">
        <v>179</v>
      </c>
      <c r="F59" s="21" t="s">
        <v>207</v>
      </c>
      <c r="G59" s="47" t="s">
        <v>3</v>
      </c>
    </row>
    <row r="60" spans="1:9" s="7" customFormat="1" ht="19.5" customHeight="1" x14ac:dyDescent="0.2">
      <c r="A60" s="48"/>
      <c r="B60" s="130" t="s">
        <v>150</v>
      </c>
      <c r="C60" s="131"/>
      <c r="D60" s="31"/>
      <c r="E60" s="49"/>
      <c r="F60" s="49"/>
      <c r="G60" s="32"/>
      <c r="H60" s="44"/>
    </row>
    <row r="61" spans="1:9" s="7" customFormat="1" ht="32.25" customHeight="1" x14ac:dyDescent="0.2">
      <c r="A61" s="30">
        <v>1</v>
      </c>
      <c r="B61" s="138" t="s">
        <v>151</v>
      </c>
      <c r="C61" s="138"/>
      <c r="D61" s="30" t="s">
        <v>6</v>
      </c>
      <c r="E61" s="50"/>
      <c r="F61" s="50"/>
      <c r="G61" s="51"/>
      <c r="H61" s="52" t="e">
        <f>IF(OR(E61/E13 &gt; 13%,F61/F13&gt;13%),"Số liệu cán bộ chuyên trách CNTT quá cao so với tổng số cán bộ toàn tỉnh",IF(ABS(F61-E61)/E61&gt;10%,"Số liệu đột biết giữa hai năm, đề nghị giải thích",""))</f>
        <v>#DIV/0!</v>
      </c>
    </row>
    <row r="62" spans="1:9" ht="32.25" customHeight="1" x14ac:dyDescent="0.2">
      <c r="A62" s="30">
        <v>2</v>
      </c>
      <c r="B62" s="139" t="s">
        <v>152</v>
      </c>
      <c r="C62" s="139"/>
      <c r="D62" s="53" t="s">
        <v>6</v>
      </c>
      <c r="E62" s="54"/>
      <c r="F62" s="54"/>
      <c r="G62" s="55"/>
      <c r="H62" s="37" t="e">
        <f>IF(OR(E62&gt;$E$61,F62&gt;$F$61),"Số liệu này không được lớn hơn số cán bộ chuyên trách CNTT", IF((F62-E62)/E62&gt;20%,"Số liệu đột biến giữa hai năm, đề nghị giải thích",""))</f>
        <v>#DIV/0!</v>
      </c>
      <c r="I62" s="5"/>
    </row>
    <row r="63" spans="1:9" ht="32.25" customHeight="1" x14ac:dyDescent="0.2">
      <c r="A63" s="30">
        <v>3</v>
      </c>
      <c r="B63" s="125" t="s">
        <v>153</v>
      </c>
      <c r="C63" s="125"/>
      <c r="D63" s="27" t="s">
        <v>6</v>
      </c>
      <c r="E63" s="25"/>
      <c r="F63" s="25"/>
      <c r="G63" s="26"/>
      <c r="H63" s="37" t="e">
        <f>IF(OR(E63&gt;$E$61,F63&gt;$F$61),"Số liệu này không được lớn hơn số cán bộ chuyên trách CNTT", IF((F63-E63)/E63&gt;20%,"Số liệu đột biến giữa hai năm, đề nghị giải thích",""))</f>
        <v>#DIV/0!</v>
      </c>
      <c r="I63" s="5"/>
    </row>
    <row r="64" spans="1:9" ht="66.75" customHeight="1" x14ac:dyDescent="0.2">
      <c r="A64" s="30">
        <v>4</v>
      </c>
      <c r="B64" s="125" t="s">
        <v>154</v>
      </c>
      <c r="C64" s="125"/>
      <c r="D64" s="27" t="s">
        <v>6</v>
      </c>
      <c r="E64" s="25"/>
      <c r="F64" s="25"/>
      <c r="G64" s="26"/>
      <c r="H64" s="37" t="e">
        <f>IF(OR(E64/$E$13&gt;1.1,F64/$F$13&gt;1.1),"Số liệu này quá cao so với tổng số cán bộ", IF(ABS(F64-E64)/E64&gt;20%,"Số liệu đột biến giữa hai năm, đề nghị giải thích",""))</f>
        <v>#DIV/0!</v>
      </c>
    </row>
    <row r="65" spans="1:8" ht="32.25" customHeight="1" x14ac:dyDescent="0.2">
      <c r="A65" s="30">
        <v>5</v>
      </c>
      <c r="B65" s="129" t="s">
        <v>155</v>
      </c>
      <c r="C65" s="129"/>
      <c r="D65" s="56" t="s">
        <v>6</v>
      </c>
      <c r="E65" s="57"/>
      <c r="F65" s="57"/>
      <c r="G65" s="58"/>
      <c r="H65" s="37" t="e">
        <f>IF(OR(E65/$E$13&gt;1.1,F65/$F$13&gt;1.1),"Số liệu này quá cao so với tổng số cán bộ", IF(ABS(F65-E65)/E65&gt;20%,"Số liệu đột biến giữa hai năm, đề nghị giải thích",""))</f>
        <v>#DIV/0!</v>
      </c>
    </row>
    <row r="66" spans="1:8" ht="32.25" customHeight="1" x14ac:dyDescent="0.2">
      <c r="A66" s="30">
        <v>6</v>
      </c>
      <c r="B66" s="125" t="s">
        <v>156</v>
      </c>
      <c r="C66" s="125"/>
      <c r="D66" s="27" t="s">
        <v>39</v>
      </c>
      <c r="E66" s="25"/>
      <c r="F66" s="25"/>
      <c r="G66" s="26"/>
      <c r="H66" s="23" t="str">
        <f>IF(OR(E66="",F66=""),"Đề nghị nhập số liệu","")</f>
        <v>Đề nghị nhập số liệu</v>
      </c>
    </row>
    <row r="67" spans="1:8" ht="15" x14ac:dyDescent="0.2">
      <c r="A67" s="28"/>
      <c r="B67" s="112"/>
      <c r="C67" s="112"/>
      <c r="D67" s="28"/>
      <c r="E67" s="29"/>
      <c r="F67" s="29"/>
      <c r="G67" s="29"/>
    </row>
    <row r="68" spans="1:8" ht="14.25" x14ac:dyDescent="0.2">
      <c r="A68" s="17" t="s">
        <v>43</v>
      </c>
      <c r="B68" s="132" t="s">
        <v>45</v>
      </c>
      <c r="C68" s="132"/>
      <c r="D68" s="28"/>
      <c r="E68" s="29"/>
      <c r="F68" s="29"/>
      <c r="G68" s="29"/>
    </row>
    <row r="69" spans="1:8" ht="15" x14ac:dyDescent="0.2">
      <c r="A69" s="28"/>
      <c r="B69" s="112"/>
      <c r="C69" s="112"/>
      <c r="D69" s="28"/>
      <c r="E69" s="29"/>
      <c r="F69" s="29"/>
      <c r="G69" s="29"/>
    </row>
    <row r="70" spans="1:8" ht="28.5" x14ac:dyDescent="0.2">
      <c r="A70" s="20" t="s">
        <v>33</v>
      </c>
      <c r="B70" s="133" t="s">
        <v>2</v>
      </c>
      <c r="C70" s="133"/>
      <c r="D70" s="21" t="s">
        <v>5</v>
      </c>
      <c r="E70" s="21" t="s">
        <v>179</v>
      </c>
      <c r="F70" s="21" t="s">
        <v>207</v>
      </c>
      <c r="G70" s="21" t="s">
        <v>3</v>
      </c>
    </row>
    <row r="71" spans="1:8" ht="52.5" customHeight="1" x14ac:dyDescent="0.2">
      <c r="A71" s="27">
        <v>1</v>
      </c>
      <c r="B71" s="125" t="s">
        <v>213</v>
      </c>
      <c r="C71" s="125"/>
      <c r="D71" s="39" t="s">
        <v>6</v>
      </c>
      <c r="E71" s="59"/>
      <c r="F71" s="59"/>
      <c r="G71" s="26"/>
      <c r="H71" s="37" t="e">
        <f>IF(OR(E71/$E$13&gt;1,F71/$F$13&gt;1),"Số liệu này không được vượt quá tổng số cán bộ CCVC", IF(ABS(F71-E71)&gt;20%,"Số liệu đột biến giữa hai năm, đề nghị giải thích",""))</f>
        <v>#DIV/0!</v>
      </c>
    </row>
    <row r="72" spans="1:8" ht="36.75" customHeight="1" x14ac:dyDescent="0.2">
      <c r="A72" s="27">
        <v>2</v>
      </c>
      <c r="B72" s="125" t="s">
        <v>157</v>
      </c>
      <c r="C72" s="125"/>
      <c r="D72" s="39" t="s">
        <v>6</v>
      </c>
      <c r="E72" s="59"/>
      <c r="F72" s="59"/>
      <c r="G72" s="26"/>
      <c r="H72" s="37" t="e">
        <f>IF(OR(E72/$E$13&gt;1,F72/$F$13&gt;1),"Số liệu này không được vượt quá tổng số cán bộ CCVC", IF(ABS(F72-E72)&gt;20%,"Số liệu đột biến giữa hai năm, đề nghị giải thích",""))</f>
        <v>#DIV/0!</v>
      </c>
    </row>
    <row r="73" spans="1:8" ht="45.75" customHeight="1" x14ac:dyDescent="0.2">
      <c r="A73" s="27">
        <v>3</v>
      </c>
      <c r="B73" s="113" t="s">
        <v>172</v>
      </c>
      <c r="C73" s="114"/>
      <c r="D73" s="39"/>
      <c r="E73" s="26"/>
      <c r="F73" s="26"/>
      <c r="G73" s="26"/>
    </row>
    <row r="74" spans="1:8" ht="36.75" customHeight="1" x14ac:dyDescent="0.2">
      <c r="A74" s="39" t="s">
        <v>46</v>
      </c>
      <c r="B74" s="107" t="s">
        <v>47</v>
      </c>
      <c r="C74" s="107"/>
      <c r="D74" s="39"/>
      <c r="E74" s="59"/>
      <c r="F74" s="59"/>
      <c r="G74" s="26"/>
      <c r="H74" s="37" t="e">
        <f>IF(OR(E74&gt;#REF!,F74&gt;#REF!),"Số liệu này không được lớn hơn tổng số sở, ban, ngành của tỉnh", IF(ABS(F74-E74)/E74&gt;20%,"Số liệu đột biến giữa hai năm, đề nghị giải thích",""))</f>
        <v>#REF!</v>
      </c>
    </row>
    <row r="75" spans="1:8" ht="28.5" customHeight="1" x14ac:dyDescent="0.2">
      <c r="A75" s="39" t="s">
        <v>46</v>
      </c>
      <c r="B75" s="107" t="s">
        <v>48</v>
      </c>
      <c r="C75" s="107"/>
      <c r="D75" s="39"/>
      <c r="E75" s="59"/>
      <c r="F75" s="59"/>
      <c r="G75" s="26"/>
      <c r="H75" s="37" t="e">
        <f>IF(OR(E75&gt;#REF!,F75&gt;#REF!),"Số liệu này không được lớn hơn tổng số sở, ban, ngành của tỉnh", IF(ABS(F75-E75)/E75&gt;20%,"Số liệu đột biến giữa hai năm, đề nghị giải thích",""))</f>
        <v>#REF!</v>
      </c>
    </row>
    <row r="76" spans="1:8" ht="28.5" customHeight="1" x14ac:dyDescent="0.2">
      <c r="A76" s="39" t="s">
        <v>46</v>
      </c>
      <c r="B76" s="107" t="s">
        <v>49</v>
      </c>
      <c r="C76" s="107"/>
      <c r="D76" s="39"/>
      <c r="E76" s="59"/>
      <c r="F76" s="59"/>
      <c r="G76" s="26"/>
      <c r="H76" s="37" t="e">
        <f>IF(OR(E76&gt;#REF!,F76&gt;#REF!),"Số liệu này không được lớn hơn tổng số sở, ban, ngành của tỉnh", IF(ABS(F76-E76)/E76&gt;20%,"Số liệu đột biến giữa hai năm, đề nghị giải thích",""))</f>
        <v>#REF!</v>
      </c>
    </row>
    <row r="77" spans="1:8" ht="28.5" customHeight="1" x14ac:dyDescent="0.2">
      <c r="A77" s="39" t="s">
        <v>46</v>
      </c>
      <c r="B77" s="107" t="s">
        <v>105</v>
      </c>
      <c r="C77" s="107"/>
      <c r="D77" s="39"/>
      <c r="E77" s="59"/>
      <c r="F77" s="59"/>
      <c r="G77" s="26"/>
      <c r="H77" s="37" t="e">
        <f>IF(OR(E77&gt;#REF!,F77&gt;#REF!),"Số liệu này không được lớn hơn tổng số sở, ban, ngành của tỉnh", IF(ABS(F77-E77)/E77&gt;20%,"Số liệu đột biến giữa hai năm, đề nghị giải thích",""))</f>
        <v>#REF!</v>
      </c>
    </row>
    <row r="78" spans="1:8" ht="28.5" customHeight="1" x14ac:dyDescent="0.2">
      <c r="A78" s="39" t="s">
        <v>46</v>
      </c>
      <c r="B78" s="107" t="s">
        <v>106</v>
      </c>
      <c r="C78" s="107"/>
      <c r="D78" s="39"/>
      <c r="E78" s="59"/>
      <c r="F78" s="59"/>
      <c r="G78" s="26"/>
      <c r="H78" s="37" t="e">
        <f>IF(OR(E78&gt;#REF!,F78&gt;#REF!),"Số liệu này không được lớn hơn tổng số sở, ban, ngành của tỉnh", IF(ABS(F78-E78)/E78&gt;20%,"Số liệu đột biến giữa hai năm, đề nghị giải thích",""))</f>
        <v>#REF!</v>
      </c>
    </row>
    <row r="79" spans="1:8" ht="28.5" customHeight="1" x14ac:dyDescent="0.2">
      <c r="A79" s="39" t="s">
        <v>46</v>
      </c>
      <c r="B79" s="107" t="s">
        <v>50</v>
      </c>
      <c r="C79" s="107"/>
      <c r="D79" s="39"/>
      <c r="E79" s="59"/>
      <c r="F79" s="59"/>
      <c r="G79" s="26"/>
      <c r="H79" s="37" t="e">
        <f>IF(OR(E79&gt;#REF!,F79&gt;#REF!),"Số liệu này không được lớn hơn tổng số sở, ban, ngành của tỉnh", IF(ABS(F79-E79)/E79&gt;20%,"Số liệu đột biến giữa hai năm, đề nghị giải thích",""))</f>
        <v>#REF!</v>
      </c>
    </row>
    <row r="80" spans="1:8" ht="28.5" customHeight="1" x14ac:dyDescent="0.2">
      <c r="A80" s="39" t="s">
        <v>46</v>
      </c>
      <c r="B80" s="107" t="s">
        <v>51</v>
      </c>
      <c r="C80" s="107"/>
      <c r="D80" s="39"/>
      <c r="E80" s="59"/>
      <c r="F80" s="59"/>
      <c r="G80" s="26"/>
      <c r="H80" s="37"/>
    </row>
    <row r="81" spans="1:8" ht="21.75" customHeight="1" x14ac:dyDescent="0.2">
      <c r="A81" s="60">
        <v>4</v>
      </c>
      <c r="B81" s="113" t="s">
        <v>161</v>
      </c>
      <c r="C81" s="114"/>
      <c r="D81" s="114"/>
      <c r="E81" s="114"/>
      <c r="F81" s="114"/>
      <c r="G81" s="115"/>
    </row>
    <row r="82" spans="1:8" ht="39.75" customHeight="1" x14ac:dyDescent="0.2">
      <c r="A82" s="27">
        <v>5</v>
      </c>
      <c r="B82" s="113" t="s">
        <v>158</v>
      </c>
      <c r="C82" s="116"/>
      <c r="D82" s="39"/>
      <c r="E82" s="26"/>
      <c r="F82" s="26"/>
      <c r="G82" s="26"/>
    </row>
    <row r="83" spans="1:8" ht="37.5" customHeight="1" x14ac:dyDescent="0.2">
      <c r="A83" s="41" t="s">
        <v>75</v>
      </c>
      <c r="B83" s="108" t="s">
        <v>173</v>
      </c>
      <c r="C83" s="109"/>
      <c r="D83" s="39"/>
      <c r="E83" s="26"/>
      <c r="F83" s="26"/>
      <c r="G83" s="26"/>
    </row>
    <row r="84" spans="1:8" ht="28.5" customHeight="1" x14ac:dyDescent="0.2">
      <c r="A84" s="61" t="s">
        <v>174</v>
      </c>
      <c r="B84" s="110" t="s">
        <v>63</v>
      </c>
      <c r="C84" s="110"/>
      <c r="D84" s="39"/>
      <c r="E84" s="26"/>
      <c r="F84" s="26"/>
      <c r="G84" s="26"/>
    </row>
    <row r="85" spans="1:8" ht="28.5" customHeight="1" x14ac:dyDescent="0.2">
      <c r="A85" s="39" t="s">
        <v>46</v>
      </c>
      <c r="B85" s="111" t="s">
        <v>64</v>
      </c>
      <c r="C85" s="112"/>
      <c r="D85" s="39"/>
      <c r="E85" s="59"/>
      <c r="F85" s="59"/>
      <c r="G85" s="26"/>
      <c r="H85" s="37" t="e">
        <f>IF(OR(E85&gt;#REF!,F85&gt;#REF!),"Số liệu này không được lớn hơn tổng số sở, ban, ngành của tỉnh", IF(ABS(F85-E85)/E85&gt;20%,"Số liệu đột biến giữa hai năm, đề nghị giải thích",""))</f>
        <v>#REF!</v>
      </c>
    </row>
    <row r="86" spans="1:8" ht="28.5" customHeight="1" x14ac:dyDescent="0.2">
      <c r="A86" s="62" t="s">
        <v>46</v>
      </c>
      <c r="B86" s="107" t="s">
        <v>65</v>
      </c>
      <c r="C86" s="107"/>
      <c r="D86" s="39"/>
      <c r="E86" s="59"/>
      <c r="F86" s="59"/>
      <c r="G86" s="26"/>
      <c r="H86" s="37" t="e">
        <f>IF(OR(E86&gt;#REF!,F86&gt;#REF!),"Số liệu này không được lớn hơn tổng số sở, ban, ngành của tỉnh", IF(ABS(F86-E86)/E86&gt;20%,"Số liệu đột biến giữa hai năm, đề nghị giải thích",""))</f>
        <v>#REF!</v>
      </c>
    </row>
    <row r="87" spans="1:8" ht="28.5" customHeight="1" x14ac:dyDescent="0.2">
      <c r="A87" s="62" t="s">
        <v>46</v>
      </c>
      <c r="B87" s="107" t="s">
        <v>66</v>
      </c>
      <c r="C87" s="107"/>
      <c r="D87" s="39"/>
      <c r="E87" s="59"/>
      <c r="F87" s="59"/>
      <c r="G87" s="26"/>
      <c r="H87" s="37" t="e">
        <f>IF(OR(E87&gt;#REF!,F87&gt;#REF!),"Số liệu này không được lớn hơn tổng số sở, ban, ngành của tỉnh", IF(ABS(F87-E87)/E87&gt;20%,"Số liệu đột biến giữa hai năm, đề nghị giải thích",""))</f>
        <v>#REF!</v>
      </c>
    </row>
    <row r="88" spans="1:8" ht="28.5" customHeight="1" x14ac:dyDescent="0.2">
      <c r="A88" s="62" t="s">
        <v>46</v>
      </c>
      <c r="B88" s="107" t="s">
        <v>67</v>
      </c>
      <c r="C88" s="107"/>
      <c r="D88" s="39"/>
      <c r="E88" s="59"/>
      <c r="F88" s="59"/>
      <c r="G88" s="26"/>
      <c r="H88" s="37" t="e">
        <f>IF(OR(E88&gt;#REF!,F88&gt;#REF!),"Số liệu này không được lớn hơn tổng số sở, ban, ngành của tỉnh", IF(ABS(F88-E88)/E88&gt;20%,"Số liệu đột biến giữa hai năm, đề nghị giải thích",""))</f>
        <v>#REF!</v>
      </c>
    </row>
    <row r="89" spans="1:8" ht="33" customHeight="1" x14ac:dyDescent="0.2">
      <c r="A89" s="62" t="s">
        <v>46</v>
      </c>
      <c r="B89" s="107" t="s">
        <v>68</v>
      </c>
      <c r="C89" s="107"/>
      <c r="D89" s="39"/>
      <c r="E89" s="59"/>
      <c r="F89" s="59"/>
      <c r="G89" s="26"/>
      <c r="H89" s="37" t="e">
        <f>IF(OR(E89&gt;#REF!,F89&gt;#REF!),"Số liệu này không được lớn hơn tổng số sở, ban, ngành của tỉnh", IF(ABS(F89-E89)/E89&gt;20%,"Số liệu đột biến giữa hai năm, đề nghị giải thích",""))</f>
        <v>#REF!</v>
      </c>
    </row>
    <row r="90" spans="1:8" ht="28.5" customHeight="1" x14ac:dyDescent="0.2">
      <c r="A90" s="62" t="s">
        <v>46</v>
      </c>
      <c r="B90" s="107" t="s">
        <v>69</v>
      </c>
      <c r="C90" s="107"/>
      <c r="D90" s="39"/>
      <c r="E90" s="59"/>
      <c r="F90" s="59"/>
      <c r="G90" s="26"/>
      <c r="H90" s="37"/>
    </row>
    <row r="91" spans="1:8" ht="28.5" customHeight="1" x14ac:dyDescent="0.2">
      <c r="A91" s="42" t="s">
        <v>175</v>
      </c>
      <c r="B91" s="110" t="s">
        <v>70</v>
      </c>
      <c r="C91" s="110"/>
      <c r="D91" s="39"/>
      <c r="E91" s="26"/>
      <c r="F91" s="26"/>
      <c r="G91" s="26"/>
    </row>
    <row r="92" spans="1:8" ht="28.5" customHeight="1" x14ac:dyDescent="0.2">
      <c r="A92" s="39" t="s">
        <v>46</v>
      </c>
      <c r="B92" s="107" t="s">
        <v>71</v>
      </c>
      <c r="C92" s="107"/>
      <c r="D92" s="39"/>
      <c r="E92" s="59"/>
      <c r="F92" s="59"/>
      <c r="G92" s="26"/>
      <c r="H92" s="37" t="e">
        <f>IF(OR(E92&gt;#REF!,F92&gt;#REF!),"Số liệu này không được lớn hơn tổng số sở, ban, ngành của tỉnh", IF(ABS(F92-E92)/E92&gt;20%,"Số liệu đột biến giữa hai năm, đề nghị giải thích",""))</f>
        <v>#REF!</v>
      </c>
    </row>
    <row r="93" spans="1:8" ht="28.5" customHeight="1" x14ac:dyDescent="0.2">
      <c r="A93" s="39" t="s">
        <v>46</v>
      </c>
      <c r="B93" s="107" t="s">
        <v>72</v>
      </c>
      <c r="C93" s="107"/>
      <c r="D93" s="39"/>
      <c r="E93" s="59"/>
      <c r="F93" s="59"/>
      <c r="G93" s="26"/>
      <c r="H93" s="37" t="e">
        <f>IF(OR(E93&gt;#REF!,F93&gt;#REF!),"Số liệu này không được lớn hơn tổng số sở, ban, ngành của tỉnh", IF(ABS(F93-E93)/E93&gt;20%,"Số liệu đột biến giữa hai năm, đề nghị giải thích",""))</f>
        <v>#REF!</v>
      </c>
    </row>
    <row r="94" spans="1:8" ht="34.5" customHeight="1" x14ac:dyDescent="0.2">
      <c r="A94" s="39" t="s">
        <v>46</v>
      </c>
      <c r="B94" s="107" t="s">
        <v>73</v>
      </c>
      <c r="C94" s="107"/>
      <c r="D94" s="39"/>
      <c r="E94" s="59"/>
      <c r="F94" s="59"/>
      <c r="G94" s="26"/>
      <c r="H94" s="37" t="e">
        <f>IF(OR(E94&gt;#REF!,F94&gt;#REF!),"Số liệu này không được lớn hơn tổng số sở, ban, ngành của tỉnh", IF(ABS(F94-E94)/E94&gt;20%,"Số liệu đột biến giữa hai năm, đề nghị giải thích",""))</f>
        <v>#REF!</v>
      </c>
    </row>
    <row r="95" spans="1:8" ht="28.5" customHeight="1" x14ac:dyDescent="0.2">
      <c r="A95" s="27">
        <v>6</v>
      </c>
      <c r="B95" s="125" t="s">
        <v>74</v>
      </c>
      <c r="C95" s="125"/>
      <c r="D95" s="39"/>
      <c r="E95" s="26"/>
      <c r="F95" s="26"/>
      <c r="G95" s="26"/>
    </row>
    <row r="96" spans="1:8" ht="28.5" customHeight="1" x14ac:dyDescent="0.2">
      <c r="A96" s="41" t="s">
        <v>24</v>
      </c>
      <c r="B96" s="126" t="s">
        <v>159</v>
      </c>
      <c r="C96" s="126"/>
      <c r="D96" s="39"/>
      <c r="E96" s="26"/>
      <c r="F96" s="26"/>
      <c r="G96" s="26"/>
    </row>
    <row r="97" spans="1:8" ht="36" customHeight="1" x14ac:dyDescent="0.2">
      <c r="A97" s="39" t="s">
        <v>46</v>
      </c>
      <c r="B97" s="118" t="s">
        <v>76</v>
      </c>
      <c r="C97" s="119"/>
      <c r="D97" s="39" t="s">
        <v>89</v>
      </c>
      <c r="E97" s="63"/>
      <c r="F97" s="63"/>
      <c r="G97" s="26"/>
      <c r="H97" s="37" t="e">
        <f t="shared" ref="H97:H102" si="1">IF(OR(E97&gt;1,F97&gt;1),"Số liệu này không được vượt quá 100%", IF(ABS(F97-E97)/E97&gt;20%,"Số liệu đột biến giữa hai năm, đề nghị giải thích",""))</f>
        <v>#DIV/0!</v>
      </c>
    </row>
    <row r="98" spans="1:8" ht="36" customHeight="1" x14ac:dyDescent="0.2">
      <c r="A98" s="39" t="s">
        <v>46</v>
      </c>
      <c r="B98" s="118" t="s">
        <v>77</v>
      </c>
      <c r="C98" s="119"/>
      <c r="D98" s="39" t="s">
        <v>89</v>
      </c>
      <c r="E98" s="63"/>
      <c r="F98" s="63"/>
      <c r="G98" s="26"/>
      <c r="H98" s="37" t="e">
        <f t="shared" si="1"/>
        <v>#DIV/0!</v>
      </c>
    </row>
    <row r="99" spans="1:8" ht="36" customHeight="1" x14ac:dyDescent="0.2">
      <c r="A99" s="39" t="s">
        <v>46</v>
      </c>
      <c r="B99" s="118" t="s">
        <v>81</v>
      </c>
      <c r="C99" s="119"/>
      <c r="D99" s="39" t="s">
        <v>89</v>
      </c>
      <c r="E99" s="63"/>
      <c r="F99" s="63"/>
      <c r="G99" s="26"/>
      <c r="H99" s="37" t="e">
        <f t="shared" si="1"/>
        <v>#DIV/0!</v>
      </c>
    </row>
    <row r="100" spans="1:8" ht="36.75" customHeight="1" x14ac:dyDescent="0.2">
      <c r="A100" s="39" t="s">
        <v>46</v>
      </c>
      <c r="B100" s="118" t="s">
        <v>78</v>
      </c>
      <c r="C100" s="119"/>
      <c r="D100" s="39" t="s">
        <v>89</v>
      </c>
      <c r="E100" s="63"/>
      <c r="F100" s="63"/>
      <c r="G100" s="26"/>
      <c r="H100" s="37" t="e">
        <f t="shared" si="1"/>
        <v>#DIV/0!</v>
      </c>
    </row>
    <row r="101" spans="1:8" ht="28.5" customHeight="1" x14ac:dyDescent="0.2">
      <c r="A101" s="39" t="s">
        <v>46</v>
      </c>
      <c r="B101" s="118" t="s">
        <v>79</v>
      </c>
      <c r="C101" s="119"/>
      <c r="D101" s="39" t="s">
        <v>89</v>
      </c>
      <c r="E101" s="63"/>
      <c r="F101" s="63"/>
      <c r="G101" s="26"/>
      <c r="H101" s="37" t="e">
        <f t="shared" si="1"/>
        <v>#DIV/0!</v>
      </c>
    </row>
    <row r="102" spans="1:8" ht="28.5" customHeight="1" x14ac:dyDescent="0.2">
      <c r="A102" s="39" t="s">
        <v>46</v>
      </c>
      <c r="B102" s="118" t="s">
        <v>80</v>
      </c>
      <c r="C102" s="119"/>
      <c r="D102" s="39" t="s">
        <v>89</v>
      </c>
      <c r="E102" s="63"/>
      <c r="F102" s="63"/>
      <c r="G102" s="26"/>
      <c r="H102" s="37" t="e">
        <f t="shared" si="1"/>
        <v>#DIV/0!</v>
      </c>
    </row>
    <row r="103" spans="1:8" ht="34.5" customHeight="1" x14ac:dyDescent="0.2">
      <c r="A103" s="94" t="s">
        <v>26</v>
      </c>
      <c r="B103" s="126" t="s">
        <v>160</v>
      </c>
      <c r="C103" s="126"/>
      <c r="D103" s="41" t="s">
        <v>6</v>
      </c>
      <c r="E103" s="63"/>
      <c r="F103" s="63"/>
      <c r="G103" s="26"/>
      <c r="H103" s="44"/>
    </row>
    <row r="104" spans="1:8" s="93" customFormat="1" ht="47.25" customHeight="1" x14ac:dyDescent="0.2">
      <c r="A104" s="91" t="s">
        <v>126</v>
      </c>
      <c r="B104" s="120" t="s">
        <v>165</v>
      </c>
      <c r="C104" s="120"/>
      <c r="D104" s="120"/>
      <c r="E104" s="120"/>
      <c r="F104" s="120"/>
      <c r="G104" s="120"/>
      <c r="H104" s="92"/>
    </row>
    <row r="105" spans="1:8" s="93" customFormat="1" ht="38.25" customHeight="1" x14ac:dyDescent="0.2">
      <c r="A105" s="27">
        <v>7</v>
      </c>
      <c r="B105" s="114" t="s">
        <v>206</v>
      </c>
      <c r="C105" s="114"/>
      <c r="D105" s="28"/>
      <c r="E105" s="29"/>
      <c r="F105" s="29"/>
      <c r="G105" s="106"/>
      <c r="H105" s="92"/>
    </row>
    <row r="106" spans="1:8" s="93" customFormat="1" ht="38.25" customHeight="1" x14ac:dyDescent="0.2">
      <c r="A106" s="41" t="s">
        <v>108</v>
      </c>
      <c r="B106" s="109" t="s">
        <v>184</v>
      </c>
      <c r="C106" s="109"/>
      <c r="D106" s="155"/>
      <c r="E106" s="155"/>
      <c r="F106" s="155"/>
      <c r="G106" s="155"/>
      <c r="H106" s="92"/>
    </row>
    <row r="107" spans="1:8" s="93" customFormat="1" ht="42" customHeight="1" x14ac:dyDescent="0.2">
      <c r="A107" s="41" t="s">
        <v>109</v>
      </c>
      <c r="B107" s="156" t="s">
        <v>185</v>
      </c>
      <c r="C107" s="156"/>
      <c r="D107" s="104" t="s">
        <v>183</v>
      </c>
      <c r="E107" s="105"/>
      <c r="F107" s="105"/>
      <c r="G107" s="105"/>
      <c r="H107" s="92"/>
    </row>
    <row r="108" spans="1:8" ht="31.5" customHeight="1" x14ac:dyDescent="0.2">
      <c r="A108" s="27">
        <v>8</v>
      </c>
      <c r="B108" s="113" t="s">
        <v>107</v>
      </c>
      <c r="C108" s="114"/>
      <c r="D108" s="27" t="s">
        <v>84</v>
      </c>
      <c r="E108" s="59"/>
      <c r="F108" s="59"/>
      <c r="G108" s="26"/>
    </row>
    <row r="109" spans="1:8" ht="24.75" customHeight="1" x14ac:dyDescent="0.2">
      <c r="A109" s="64" t="s">
        <v>186</v>
      </c>
      <c r="B109" s="108" t="s">
        <v>162</v>
      </c>
      <c r="C109" s="109"/>
      <c r="D109" s="39" t="s">
        <v>84</v>
      </c>
      <c r="E109" s="59"/>
      <c r="F109" s="59"/>
      <c r="G109" s="26"/>
      <c r="H109" s="37" t="e">
        <f>IF(ABS(F109-E109)/E109&gt;40%,"Số liệu đột biến giữa hai năm, đề nghị giải thích","")</f>
        <v>#DIV/0!</v>
      </c>
    </row>
    <row r="110" spans="1:8" ht="34.5" customHeight="1" x14ac:dyDescent="0.2">
      <c r="A110" s="41" t="s">
        <v>187</v>
      </c>
      <c r="B110" s="109" t="s">
        <v>163</v>
      </c>
      <c r="C110" s="109"/>
      <c r="D110" s="39" t="s">
        <v>84</v>
      </c>
      <c r="E110" s="59"/>
      <c r="F110" s="59"/>
      <c r="G110" s="26"/>
      <c r="H110" s="37" t="e">
        <f>IF(OR(SUM(E112:E115)/E110&lt;&gt;1,SUM(F112:F115)/F110&lt;&gt;1),"Tổng cộng dịch vụ các mức 1,2,3,4  phải bằng tổng số dịch vụ công trực tuyến",IF(ABS(F110-E110)/E110&gt;20%,"Số liệu đột biến giữa hai năm, đề nghị giải thích",""))</f>
        <v>#DIV/0!</v>
      </c>
    </row>
    <row r="111" spans="1:8" ht="28.5" customHeight="1" x14ac:dyDescent="0.2">
      <c r="A111" s="39"/>
      <c r="B111" s="65" t="s">
        <v>83</v>
      </c>
      <c r="C111" s="65"/>
      <c r="D111" s="28"/>
      <c r="E111" s="29"/>
      <c r="F111" s="59"/>
      <c r="G111" s="29"/>
    </row>
    <row r="112" spans="1:8" ht="28.5" customHeight="1" x14ac:dyDescent="0.2">
      <c r="A112" s="86" t="s">
        <v>188</v>
      </c>
      <c r="B112" s="119" t="s">
        <v>85</v>
      </c>
      <c r="C112" s="119"/>
      <c r="D112" s="39" t="s">
        <v>84</v>
      </c>
      <c r="E112" s="59"/>
      <c r="F112" s="59"/>
      <c r="G112" s="26"/>
      <c r="H112" s="37" t="e">
        <f>IF(ABS(F112-E112)/E112&gt;40%,"Số liệu đột biến giữa hai năm, đề nghị giải thích","")</f>
        <v>#DIV/0!</v>
      </c>
    </row>
    <row r="113" spans="1:8" ht="28.5" customHeight="1" x14ac:dyDescent="0.2">
      <c r="A113" s="86" t="s">
        <v>189</v>
      </c>
      <c r="B113" s="119" t="s">
        <v>86</v>
      </c>
      <c r="C113" s="119"/>
      <c r="D113" s="39" t="s">
        <v>84</v>
      </c>
      <c r="E113" s="59"/>
      <c r="F113" s="59"/>
      <c r="G113" s="26"/>
      <c r="H113" s="37" t="e">
        <f>IF(ABS(F113-E113)/E113&gt;20%,"Số liệu đột biến giữa hai năm, đề nghị giải thích","")</f>
        <v>#DIV/0!</v>
      </c>
    </row>
    <row r="114" spans="1:8" ht="28.5" customHeight="1" x14ac:dyDescent="0.2">
      <c r="A114" s="86" t="s">
        <v>190</v>
      </c>
      <c r="B114" s="119" t="s">
        <v>87</v>
      </c>
      <c r="C114" s="119"/>
      <c r="D114" s="39" t="s">
        <v>84</v>
      </c>
      <c r="E114" s="59"/>
      <c r="F114" s="59"/>
      <c r="G114" s="26"/>
      <c r="H114" s="37" t="e">
        <f>IF(ABS(F114-E114)/E114&gt;20%,"Số liệu đột biến giữa hai năm, đề nghị giải thích","")</f>
        <v>#DIV/0!</v>
      </c>
    </row>
    <row r="115" spans="1:8" ht="28.5" customHeight="1" x14ac:dyDescent="0.2">
      <c r="A115" s="86" t="s">
        <v>191</v>
      </c>
      <c r="B115" s="119" t="s">
        <v>88</v>
      </c>
      <c r="C115" s="119"/>
      <c r="D115" s="39" t="s">
        <v>84</v>
      </c>
      <c r="E115" s="59"/>
      <c r="F115" s="59"/>
      <c r="G115" s="26"/>
      <c r="H115" s="37" t="e">
        <f>IF(ABS(F115-E115)/E115&gt;20%,"Số liệu đột biến giữa hai năm, đề nghị giải thích","")</f>
        <v>#DIV/0!</v>
      </c>
    </row>
    <row r="116" spans="1:8" ht="33" customHeight="1" x14ac:dyDescent="0.2">
      <c r="A116" s="27">
        <v>9</v>
      </c>
      <c r="B116" s="127" t="s">
        <v>164</v>
      </c>
      <c r="C116" s="151"/>
      <c r="D116" s="27" t="s">
        <v>39</v>
      </c>
      <c r="E116" s="59"/>
      <c r="F116" s="59"/>
      <c r="G116" s="26"/>
      <c r="H116" s="23" t="str">
        <f>IF(OR(E116="",F116=""),"Đề nghị nhập số liệu","")</f>
        <v>Đề nghị nhập số liệu</v>
      </c>
    </row>
    <row r="117" spans="1:8" ht="14.25" x14ac:dyDescent="0.2">
      <c r="D117" s="66"/>
    </row>
    <row r="118" spans="1:8" s="97" customFormat="1" ht="29.25" customHeight="1" x14ac:dyDescent="0.2">
      <c r="A118" s="95" t="s">
        <v>117</v>
      </c>
      <c r="B118" s="154" t="s">
        <v>211</v>
      </c>
      <c r="C118" s="154"/>
      <c r="D118" s="154"/>
      <c r="E118" s="154"/>
      <c r="F118" s="154"/>
      <c r="G118" s="154"/>
      <c r="H118" s="96"/>
    </row>
    <row r="119" spans="1:8" ht="28.5" x14ac:dyDescent="0.2">
      <c r="A119" s="46" t="s">
        <v>33</v>
      </c>
      <c r="B119" s="137" t="s">
        <v>2</v>
      </c>
      <c r="C119" s="137"/>
      <c r="D119" s="47" t="s">
        <v>5</v>
      </c>
      <c r="E119" s="21" t="s">
        <v>179</v>
      </c>
      <c r="F119" s="21" t="s">
        <v>207</v>
      </c>
      <c r="G119" s="47" t="s">
        <v>3</v>
      </c>
    </row>
    <row r="120" spans="1:8" ht="18.75" customHeight="1" x14ac:dyDescent="0.2">
      <c r="A120" s="90" t="s">
        <v>57</v>
      </c>
      <c r="B120" s="127" t="s">
        <v>110</v>
      </c>
      <c r="C120" s="128"/>
      <c r="D120" s="24"/>
      <c r="E120" s="69"/>
      <c r="F120" s="69"/>
      <c r="G120" s="27"/>
    </row>
    <row r="121" spans="1:8" ht="32.25" customHeight="1" x14ac:dyDescent="0.2">
      <c r="A121" s="27">
        <v>1</v>
      </c>
      <c r="B121" s="127" t="s">
        <v>111</v>
      </c>
      <c r="C121" s="128"/>
      <c r="D121" s="24" t="s">
        <v>97</v>
      </c>
      <c r="E121" s="69"/>
      <c r="F121" s="69"/>
      <c r="G121" s="27"/>
      <c r="H121" s="23" t="str">
        <f>IF(OR(E121="",F121=""),"Đề nghị nhập số liệu","")</f>
        <v>Đề nghị nhập số liệu</v>
      </c>
    </row>
    <row r="122" spans="1:8" ht="32.25" customHeight="1" x14ac:dyDescent="0.2">
      <c r="A122" s="39" t="s">
        <v>17</v>
      </c>
      <c r="B122" s="118" t="s">
        <v>119</v>
      </c>
      <c r="C122" s="119"/>
      <c r="D122" s="24"/>
      <c r="E122" s="70"/>
      <c r="F122" s="70"/>
      <c r="G122" s="27"/>
      <c r="H122" s="37" t="e">
        <f>IF(ABS(F122-E122)/E122&gt;20%,"Số liệu đột biến giữa hai năm, đề nghị giải thích","")</f>
        <v>#DIV/0!</v>
      </c>
    </row>
    <row r="123" spans="1:8" ht="24" customHeight="1" x14ac:dyDescent="0.2">
      <c r="A123" s="39" t="s">
        <v>18</v>
      </c>
      <c r="B123" s="118" t="s">
        <v>118</v>
      </c>
      <c r="C123" s="119"/>
      <c r="D123" s="24"/>
      <c r="E123" s="70"/>
      <c r="F123" s="70"/>
      <c r="G123" s="27"/>
      <c r="H123" s="37" t="e">
        <f t="shared" ref="H123:H138" si="2">IF(ABS(F123-E123)/E123&gt;20%,"Số liệu đột biến giữa hai năm, đề nghị giải thích","")</f>
        <v>#DIV/0!</v>
      </c>
    </row>
    <row r="124" spans="1:8" ht="24" customHeight="1" x14ac:dyDescent="0.2">
      <c r="A124" s="39" t="s">
        <v>19</v>
      </c>
      <c r="B124" s="118" t="s">
        <v>112</v>
      </c>
      <c r="C124" s="119"/>
      <c r="D124" s="24"/>
      <c r="E124" s="70"/>
      <c r="F124" s="70"/>
      <c r="G124" s="27"/>
      <c r="H124" s="37" t="e">
        <f t="shared" si="2"/>
        <v>#DIV/0!</v>
      </c>
    </row>
    <row r="125" spans="1:8" ht="39" customHeight="1" x14ac:dyDescent="0.2">
      <c r="A125" s="39" t="s">
        <v>115</v>
      </c>
      <c r="B125" s="118" t="s">
        <v>113</v>
      </c>
      <c r="C125" s="119"/>
      <c r="D125" s="24"/>
      <c r="E125" s="70"/>
      <c r="F125" s="70"/>
      <c r="G125" s="27"/>
      <c r="H125" s="37" t="e">
        <f t="shared" si="2"/>
        <v>#DIV/0!</v>
      </c>
    </row>
    <row r="126" spans="1:8" ht="39" customHeight="1" x14ac:dyDescent="0.2">
      <c r="A126" s="39" t="s">
        <v>116</v>
      </c>
      <c r="B126" s="118" t="s">
        <v>114</v>
      </c>
      <c r="C126" s="119"/>
      <c r="D126" s="24"/>
      <c r="E126" s="70"/>
      <c r="F126" s="70"/>
      <c r="G126" s="27"/>
      <c r="H126" s="37" t="e">
        <f t="shared" si="2"/>
        <v>#DIV/0!</v>
      </c>
    </row>
    <row r="127" spans="1:8" ht="33" customHeight="1" x14ac:dyDescent="0.2">
      <c r="A127" s="27">
        <v>2</v>
      </c>
      <c r="B127" s="113" t="s">
        <v>120</v>
      </c>
      <c r="C127" s="114"/>
      <c r="D127" s="24" t="s">
        <v>97</v>
      </c>
      <c r="E127" s="69"/>
      <c r="F127" s="69"/>
      <c r="G127" s="27"/>
      <c r="H127" s="23" t="str">
        <f>IF(OR(E127="",F127=""),"Đề nghị nhập số liệu","")</f>
        <v>Đề nghị nhập số liệu</v>
      </c>
    </row>
    <row r="128" spans="1:8" ht="36" customHeight="1" x14ac:dyDescent="0.2">
      <c r="A128" s="39" t="s">
        <v>20</v>
      </c>
      <c r="B128" s="118" t="s">
        <v>119</v>
      </c>
      <c r="C128" s="119"/>
      <c r="D128" s="24"/>
      <c r="E128" s="70"/>
      <c r="F128" s="70"/>
      <c r="G128" s="27"/>
      <c r="H128" s="37" t="e">
        <f t="shared" si="2"/>
        <v>#DIV/0!</v>
      </c>
    </row>
    <row r="129" spans="1:8" ht="24" customHeight="1" x14ac:dyDescent="0.2">
      <c r="A129" s="39" t="s">
        <v>21</v>
      </c>
      <c r="B129" s="118" t="s">
        <v>118</v>
      </c>
      <c r="C129" s="119"/>
      <c r="D129" s="24"/>
      <c r="E129" s="70"/>
      <c r="F129" s="70"/>
      <c r="G129" s="27"/>
      <c r="H129" s="37" t="e">
        <f t="shared" si="2"/>
        <v>#DIV/0!</v>
      </c>
    </row>
    <row r="130" spans="1:8" ht="24" customHeight="1" x14ac:dyDescent="0.2">
      <c r="A130" s="39" t="s">
        <v>22</v>
      </c>
      <c r="B130" s="118" t="s">
        <v>112</v>
      </c>
      <c r="C130" s="119"/>
      <c r="D130" s="24"/>
      <c r="E130" s="70"/>
      <c r="F130" s="70"/>
      <c r="G130" s="27"/>
      <c r="H130" s="37" t="e">
        <f t="shared" si="2"/>
        <v>#DIV/0!</v>
      </c>
    </row>
    <row r="131" spans="1:8" ht="34.5" customHeight="1" x14ac:dyDescent="0.2">
      <c r="A131" s="39" t="s">
        <v>23</v>
      </c>
      <c r="B131" s="118" t="s">
        <v>113</v>
      </c>
      <c r="C131" s="119"/>
      <c r="D131" s="24"/>
      <c r="E131" s="70"/>
      <c r="F131" s="70"/>
      <c r="G131" s="27"/>
      <c r="H131" s="37" t="e">
        <f t="shared" si="2"/>
        <v>#DIV/0!</v>
      </c>
    </row>
    <row r="132" spans="1:8" ht="34.5" customHeight="1" x14ac:dyDescent="0.2">
      <c r="A132" s="39" t="s">
        <v>121</v>
      </c>
      <c r="B132" s="118" t="s">
        <v>114</v>
      </c>
      <c r="C132" s="119"/>
      <c r="D132" s="24"/>
      <c r="E132" s="70"/>
      <c r="F132" s="70"/>
      <c r="G132" s="27"/>
      <c r="H132" s="37" t="e">
        <f t="shared" si="2"/>
        <v>#DIV/0!</v>
      </c>
    </row>
    <row r="133" spans="1:8" ht="32.25" customHeight="1" x14ac:dyDescent="0.2">
      <c r="A133" s="27">
        <v>3</v>
      </c>
      <c r="B133" s="113" t="s">
        <v>122</v>
      </c>
      <c r="C133" s="114"/>
      <c r="D133" s="24" t="s">
        <v>97</v>
      </c>
      <c r="E133" s="69"/>
      <c r="F133" s="69"/>
      <c r="G133" s="27"/>
      <c r="H133" s="23" t="str">
        <f>IF(OR(E133="",F133=""),"Đề nghị nhập số liệu","")</f>
        <v>Đề nghị nhập số liệu</v>
      </c>
    </row>
    <row r="134" spans="1:8" ht="34.5" customHeight="1" x14ac:dyDescent="0.2">
      <c r="A134" s="86" t="s">
        <v>141</v>
      </c>
      <c r="B134" s="118" t="s">
        <v>119</v>
      </c>
      <c r="C134" s="119"/>
      <c r="D134" s="24"/>
      <c r="E134" s="70"/>
      <c r="F134" s="70"/>
      <c r="G134" s="27"/>
      <c r="H134" s="37" t="e">
        <f t="shared" si="2"/>
        <v>#DIV/0!</v>
      </c>
    </row>
    <row r="135" spans="1:8" ht="24" customHeight="1" x14ac:dyDescent="0.2">
      <c r="A135" s="86" t="s">
        <v>142</v>
      </c>
      <c r="B135" s="118" t="s">
        <v>118</v>
      </c>
      <c r="C135" s="119"/>
      <c r="D135" s="24"/>
      <c r="E135" s="70"/>
      <c r="F135" s="70"/>
      <c r="G135" s="27"/>
      <c r="H135" s="37" t="e">
        <f t="shared" si="2"/>
        <v>#DIV/0!</v>
      </c>
    </row>
    <row r="136" spans="1:8" ht="24" customHeight="1" x14ac:dyDescent="0.2">
      <c r="A136" s="86" t="s">
        <v>143</v>
      </c>
      <c r="B136" s="118" t="s">
        <v>112</v>
      </c>
      <c r="C136" s="119"/>
      <c r="D136" s="24"/>
      <c r="E136" s="70"/>
      <c r="F136" s="70"/>
      <c r="G136" s="27"/>
      <c r="H136" s="37" t="e">
        <f t="shared" si="2"/>
        <v>#DIV/0!</v>
      </c>
    </row>
    <row r="137" spans="1:8" ht="35.25" customHeight="1" x14ac:dyDescent="0.2">
      <c r="A137" s="86" t="s">
        <v>144</v>
      </c>
      <c r="B137" s="118" t="s">
        <v>113</v>
      </c>
      <c r="C137" s="119"/>
      <c r="D137" s="24"/>
      <c r="E137" s="70"/>
      <c r="F137" s="70"/>
      <c r="G137" s="27"/>
      <c r="H137" s="37" t="e">
        <f t="shared" si="2"/>
        <v>#DIV/0!</v>
      </c>
    </row>
    <row r="138" spans="1:8" ht="35.25" customHeight="1" x14ac:dyDescent="0.2">
      <c r="A138" s="86" t="s">
        <v>166</v>
      </c>
      <c r="B138" s="118" t="s">
        <v>114</v>
      </c>
      <c r="C138" s="119"/>
      <c r="D138" s="24"/>
      <c r="E138" s="70"/>
      <c r="F138" s="70"/>
      <c r="G138" s="27"/>
      <c r="H138" s="37" t="e">
        <f t="shared" si="2"/>
        <v>#DIV/0!</v>
      </c>
    </row>
    <row r="139" spans="1:8" ht="24.75" customHeight="1" x14ac:dyDescent="0.2">
      <c r="A139" s="27" t="s">
        <v>59</v>
      </c>
      <c r="B139" s="113" t="s">
        <v>192</v>
      </c>
      <c r="C139" s="114"/>
      <c r="D139" s="24"/>
      <c r="E139" s="27"/>
      <c r="F139" s="27"/>
      <c r="G139" s="27"/>
      <c r="H139" s="44"/>
    </row>
    <row r="140" spans="1:8" ht="23.25" customHeight="1" x14ac:dyDescent="0.2">
      <c r="A140" s="27">
        <v>1</v>
      </c>
      <c r="B140" s="113" t="s">
        <v>193</v>
      </c>
      <c r="C140" s="114"/>
      <c r="D140" s="24" t="s">
        <v>6</v>
      </c>
      <c r="E140" s="69"/>
      <c r="F140" s="69"/>
      <c r="G140" s="27"/>
      <c r="H140" s="44"/>
    </row>
    <row r="141" spans="1:8" ht="23.25" customHeight="1" x14ac:dyDescent="0.2">
      <c r="A141" s="86" t="s">
        <v>17</v>
      </c>
      <c r="B141" s="118" t="s">
        <v>194</v>
      </c>
      <c r="C141" s="119"/>
      <c r="D141" s="24"/>
      <c r="E141" s="69"/>
      <c r="F141" s="69"/>
      <c r="G141" s="27"/>
      <c r="H141" s="44"/>
    </row>
    <row r="142" spans="1:8" ht="23.25" customHeight="1" x14ac:dyDescent="0.2">
      <c r="A142" s="86" t="s">
        <v>18</v>
      </c>
      <c r="B142" s="118" t="s">
        <v>195</v>
      </c>
      <c r="C142" s="119"/>
      <c r="D142" s="24"/>
      <c r="E142" s="69"/>
      <c r="F142" s="69"/>
      <c r="G142" s="27"/>
      <c r="H142" s="44"/>
    </row>
    <row r="143" spans="1:8" ht="23.25" customHeight="1" x14ac:dyDescent="0.2">
      <c r="A143" s="86" t="s">
        <v>19</v>
      </c>
      <c r="B143" s="118" t="s">
        <v>196</v>
      </c>
      <c r="C143" s="119"/>
      <c r="D143" s="24"/>
      <c r="E143" s="69"/>
      <c r="F143" s="69"/>
      <c r="G143" s="27"/>
      <c r="H143" s="44"/>
    </row>
    <row r="144" spans="1:8" ht="34.5" customHeight="1" x14ac:dyDescent="0.2">
      <c r="A144" s="86" t="s">
        <v>115</v>
      </c>
      <c r="B144" s="118" t="s">
        <v>197</v>
      </c>
      <c r="C144" s="119"/>
      <c r="D144" s="24"/>
      <c r="E144" s="69"/>
      <c r="F144" s="69"/>
      <c r="G144" s="27"/>
      <c r="H144" s="44"/>
    </row>
    <row r="145" spans="1:8" ht="34.5" customHeight="1" x14ac:dyDescent="0.2">
      <c r="A145" s="86" t="s">
        <v>116</v>
      </c>
      <c r="B145" s="118" t="s">
        <v>198</v>
      </c>
      <c r="C145" s="119"/>
      <c r="D145" s="24"/>
      <c r="E145" s="69"/>
      <c r="F145" s="69"/>
      <c r="G145" s="27"/>
      <c r="H145" s="44"/>
    </row>
    <row r="146" spans="1:8" ht="34.5" customHeight="1" x14ac:dyDescent="0.2">
      <c r="A146" s="27">
        <v>2</v>
      </c>
      <c r="B146" s="113" t="s">
        <v>199</v>
      </c>
      <c r="C146" s="114"/>
      <c r="D146" s="24" t="s">
        <v>200</v>
      </c>
      <c r="E146" s="69"/>
      <c r="F146" s="69"/>
      <c r="G146" s="27"/>
      <c r="H146" s="44"/>
    </row>
    <row r="147" spans="1:8" ht="34.5" customHeight="1" x14ac:dyDescent="0.2">
      <c r="A147" s="86" t="s">
        <v>20</v>
      </c>
      <c r="B147" s="118" t="s">
        <v>201</v>
      </c>
      <c r="C147" s="119"/>
      <c r="D147" s="24"/>
      <c r="E147" s="69"/>
      <c r="F147" s="69"/>
      <c r="G147" s="27"/>
      <c r="H147" s="44"/>
    </row>
    <row r="148" spans="1:8" ht="34.5" customHeight="1" x14ac:dyDescent="0.2">
      <c r="A148" s="86" t="s">
        <v>21</v>
      </c>
      <c r="B148" s="118" t="s">
        <v>202</v>
      </c>
      <c r="C148" s="119"/>
      <c r="D148" s="24"/>
      <c r="E148" s="69"/>
      <c r="F148" s="69"/>
      <c r="G148" s="27"/>
      <c r="H148" s="44"/>
    </row>
    <row r="149" spans="1:8" ht="34.5" customHeight="1" x14ac:dyDescent="0.2">
      <c r="A149" s="86" t="s">
        <v>22</v>
      </c>
      <c r="B149" s="118" t="s">
        <v>203</v>
      </c>
      <c r="C149" s="119"/>
      <c r="D149" s="24"/>
      <c r="E149" s="69"/>
      <c r="F149" s="69"/>
      <c r="G149" s="27"/>
      <c r="H149" s="44"/>
    </row>
    <row r="150" spans="1:8" ht="34.5" customHeight="1" x14ac:dyDescent="0.2">
      <c r="A150" s="86" t="s">
        <v>23</v>
      </c>
      <c r="B150" s="118" t="s">
        <v>204</v>
      </c>
      <c r="C150" s="119"/>
      <c r="D150" s="24"/>
      <c r="E150" s="69"/>
      <c r="F150" s="69"/>
      <c r="G150" s="27"/>
      <c r="H150" s="44"/>
    </row>
    <row r="151" spans="1:8" ht="34.5" customHeight="1" x14ac:dyDescent="0.2">
      <c r="A151" s="86" t="s">
        <v>121</v>
      </c>
      <c r="B151" s="118" t="s">
        <v>205</v>
      </c>
      <c r="C151" s="119"/>
      <c r="D151" s="24"/>
      <c r="E151" s="69"/>
      <c r="F151" s="69"/>
      <c r="G151" s="27"/>
      <c r="H151" s="44"/>
    </row>
    <row r="152" spans="1:8" ht="22.5" customHeight="1" x14ac:dyDescent="0.2">
      <c r="A152" s="27" t="s">
        <v>61</v>
      </c>
      <c r="B152" s="113" t="s">
        <v>127</v>
      </c>
      <c r="C152" s="114"/>
      <c r="D152" s="24"/>
      <c r="E152" s="27"/>
      <c r="F152" s="27"/>
      <c r="G152" s="27"/>
    </row>
    <row r="153" spans="1:8" ht="32.25" customHeight="1" x14ac:dyDescent="0.2">
      <c r="A153" s="27">
        <v>1</v>
      </c>
      <c r="B153" s="113" t="s">
        <v>128</v>
      </c>
      <c r="C153" s="114"/>
      <c r="D153" s="71"/>
      <c r="E153" s="69"/>
      <c r="F153" s="69"/>
      <c r="G153" s="27"/>
    </row>
    <row r="154" spans="1:8" ht="24" customHeight="1" x14ac:dyDescent="0.2">
      <c r="A154" s="86" t="s">
        <v>17</v>
      </c>
      <c r="B154" s="118" t="s">
        <v>129</v>
      </c>
      <c r="C154" s="119"/>
      <c r="D154" s="71" t="s">
        <v>124</v>
      </c>
      <c r="E154" s="69"/>
      <c r="F154" s="69"/>
      <c r="G154" s="27"/>
      <c r="H154" s="37" t="e">
        <f>IF(ABS(F154-E154)/E154&gt;20%,"Số liệu đột biến giữa hai năm, đề nghị giải thích","")</f>
        <v>#DIV/0!</v>
      </c>
    </row>
    <row r="155" spans="1:8" ht="27.75" customHeight="1" x14ac:dyDescent="0.2">
      <c r="A155" s="86" t="s">
        <v>18</v>
      </c>
      <c r="B155" s="118" t="s">
        <v>130</v>
      </c>
      <c r="C155" s="119"/>
      <c r="D155" s="71" t="s">
        <v>123</v>
      </c>
      <c r="E155" s="69"/>
      <c r="F155" s="69"/>
      <c r="G155" s="27"/>
      <c r="H155" s="37" t="e">
        <f>IF(ABS(F155-E155)/E155&gt;20%,"Số liệu đột biến giữa hai năm, đề nghị giải thích","")</f>
        <v>#DIV/0!</v>
      </c>
    </row>
    <row r="156" spans="1:8" ht="31.5" customHeight="1" x14ac:dyDescent="0.2">
      <c r="A156" s="27">
        <v>2</v>
      </c>
      <c r="B156" s="113" t="s">
        <v>131</v>
      </c>
      <c r="C156" s="114"/>
      <c r="D156" s="24"/>
      <c r="E156" s="69"/>
      <c r="F156" s="69"/>
      <c r="G156" s="27"/>
    </row>
    <row r="157" spans="1:8" ht="18" customHeight="1" x14ac:dyDescent="0.2">
      <c r="A157" s="86" t="s">
        <v>20</v>
      </c>
      <c r="B157" s="118" t="s">
        <v>129</v>
      </c>
      <c r="C157" s="119"/>
      <c r="D157" s="71" t="s">
        <v>124</v>
      </c>
      <c r="E157" s="69"/>
      <c r="F157" s="69"/>
      <c r="G157" s="27"/>
      <c r="H157" s="37" t="e">
        <f>IF(ABS(F157-E157)/E157&gt;20%,"Số liệu đột biến giữa hai năm, đề nghị giải thích","")</f>
        <v>#DIV/0!</v>
      </c>
    </row>
    <row r="158" spans="1:8" ht="18" customHeight="1" x14ac:dyDescent="0.2">
      <c r="A158" s="86" t="s">
        <v>21</v>
      </c>
      <c r="B158" s="118" t="s">
        <v>130</v>
      </c>
      <c r="C158" s="119"/>
      <c r="D158" s="71" t="s">
        <v>123</v>
      </c>
      <c r="E158" s="69"/>
      <c r="F158" s="69"/>
      <c r="G158" s="27"/>
      <c r="H158" s="37" t="e">
        <f>IF(ABS(F158-E158)/E158&gt;20%,"Số liệu đột biến giữa hai năm, đề nghị giải thích","")</f>
        <v>#DIV/0!</v>
      </c>
    </row>
    <row r="159" spans="1:8" ht="14.25" x14ac:dyDescent="0.2">
      <c r="B159" s="68"/>
      <c r="D159" s="72"/>
      <c r="E159" s="60"/>
      <c r="F159" s="60"/>
      <c r="G159" s="60"/>
    </row>
    <row r="160" spans="1:8" ht="14.25" x14ac:dyDescent="0.2">
      <c r="B160" s="68"/>
      <c r="D160" s="72"/>
      <c r="E160" s="60"/>
      <c r="F160" s="60"/>
      <c r="G160" s="60"/>
    </row>
    <row r="161" spans="1:7" ht="14.25" x14ac:dyDescent="0.2">
      <c r="B161" s="73" t="s">
        <v>94</v>
      </c>
      <c r="D161" s="66"/>
    </row>
    <row r="162" spans="1:7" ht="14.25" x14ac:dyDescent="0.2">
      <c r="D162" s="66"/>
    </row>
    <row r="163" spans="1:7" ht="21" customHeight="1" x14ac:dyDescent="0.2">
      <c r="A163" s="39" t="s">
        <v>46</v>
      </c>
      <c r="B163" s="74" t="s">
        <v>90</v>
      </c>
      <c r="C163" s="123"/>
      <c r="D163" s="123"/>
      <c r="E163" s="123"/>
      <c r="F163" s="123"/>
      <c r="G163" s="124"/>
    </row>
    <row r="164" spans="1:7" ht="21" customHeight="1" x14ac:dyDescent="0.2">
      <c r="A164" s="39" t="s">
        <v>46</v>
      </c>
      <c r="B164" s="74" t="s">
        <v>91</v>
      </c>
      <c r="C164" s="123"/>
      <c r="D164" s="123"/>
      <c r="E164" s="123"/>
      <c r="F164" s="123"/>
      <c r="G164" s="124"/>
    </row>
    <row r="165" spans="1:7" ht="21" customHeight="1" x14ac:dyDescent="0.2">
      <c r="A165" s="39" t="s">
        <v>46</v>
      </c>
      <c r="B165" s="74" t="s">
        <v>92</v>
      </c>
      <c r="C165" s="123"/>
      <c r="D165" s="123"/>
      <c r="E165" s="123"/>
      <c r="F165" s="123"/>
      <c r="G165" s="124"/>
    </row>
    <row r="166" spans="1:7" ht="21" customHeight="1" x14ac:dyDescent="0.2">
      <c r="A166" s="39" t="s">
        <v>46</v>
      </c>
      <c r="B166" s="74" t="s">
        <v>96</v>
      </c>
      <c r="C166" s="123"/>
      <c r="D166" s="123"/>
      <c r="E166" s="123"/>
      <c r="F166" s="123"/>
      <c r="G166" s="124"/>
    </row>
    <row r="167" spans="1:7" ht="21" customHeight="1" x14ac:dyDescent="0.2">
      <c r="A167" s="39" t="s">
        <v>46</v>
      </c>
      <c r="B167" s="74" t="s">
        <v>93</v>
      </c>
      <c r="C167" s="123"/>
      <c r="D167" s="123"/>
      <c r="E167" s="123"/>
      <c r="F167" s="123"/>
      <c r="G167" s="124"/>
    </row>
    <row r="168" spans="1:7" ht="21" customHeight="1" x14ac:dyDescent="0.2">
      <c r="A168" s="39" t="s">
        <v>46</v>
      </c>
      <c r="B168" s="74" t="s">
        <v>1</v>
      </c>
      <c r="C168" s="123"/>
      <c r="D168" s="123"/>
      <c r="E168" s="123"/>
      <c r="F168" s="123"/>
      <c r="G168" s="124"/>
    </row>
    <row r="169" spans="1:7" ht="14.25" x14ac:dyDescent="0.2">
      <c r="D169" s="66"/>
    </row>
    <row r="170" spans="1:7" ht="14.25" x14ac:dyDescent="0.2">
      <c r="D170" s="66"/>
    </row>
    <row r="171" spans="1:7" ht="14.25" x14ac:dyDescent="0.2">
      <c r="D171" s="117" t="s">
        <v>212</v>
      </c>
      <c r="E171" s="117"/>
      <c r="F171" s="117"/>
      <c r="G171" s="117"/>
    </row>
    <row r="172" spans="1:7" ht="42.75" x14ac:dyDescent="0.2">
      <c r="B172" s="72" t="s">
        <v>95</v>
      </c>
      <c r="C172" s="66"/>
      <c r="D172" s="121" t="s">
        <v>176</v>
      </c>
      <c r="E172" s="122"/>
      <c r="F172" s="122"/>
      <c r="G172" s="122"/>
    </row>
    <row r="173" spans="1:7" ht="14.25" x14ac:dyDescent="0.2">
      <c r="B173" s="68"/>
      <c r="D173" s="72"/>
      <c r="E173" s="60"/>
      <c r="F173" s="60"/>
      <c r="G173" s="60"/>
    </row>
    <row r="174" spans="1:7" ht="14.25" x14ac:dyDescent="0.2">
      <c r="B174" s="68"/>
      <c r="D174" s="72"/>
      <c r="E174" s="60"/>
      <c r="F174" s="60"/>
      <c r="G174" s="60"/>
    </row>
    <row r="175" spans="1:7" ht="14.25" x14ac:dyDescent="0.2">
      <c r="B175" s="68"/>
      <c r="D175" s="72"/>
      <c r="E175" s="60"/>
      <c r="F175" s="60"/>
      <c r="G175" s="60"/>
    </row>
    <row r="176" spans="1:7" ht="14.25" x14ac:dyDescent="0.2">
      <c r="B176" s="68"/>
      <c r="D176" s="72"/>
      <c r="E176" s="60"/>
      <c r="F176" s="60"/>
      <c r="G176" s="60"/>
    </row>
    <row r="177" spans="2:7" ht="14.25" x14ac:dyDescent="0.2">
      <c r="B177" s="68"/>
      <c r="D177" s="72"/>
      <c r="E177" s="60"/>
      <c r="F177" s="60"/>
      <c r="G177" s="60"/>
    </row>
    <row r="178" spans="2:7" ht="14.25" x14ac:dyDescent="0.2">
      <c r="B178" s="68"/>
      <c r="D178" s="72"/>
      <c r="E178" s="60"/>
      <c r="F178" s="60"/>
      <c r="G178" s="60"/>
    </row>
  </sheetData>
  <mergeCells count="158">
    <mergeCell ref="D106:G106"/>
    <mergeCell ref="B107:C107"/>
    <mergeCell ref="B112:C112"/>
    <mergeCell ref="B103:C103"/>
    <mergeCell ref="B156:C156"/>
    <mergeCell ref="B157:C157"/>
    <mergeCell ref="B158:C158"/>
    <mergeCell ref="B130:C130"/>
    <mergeCell ref="B131:C131"/>
    <mergeCell ref="B132:C132"/>
    <mergeCell ref="B133:C133"/>
    <mergeCell ref="B152:C152"/>
    <mergeCell ref="B136:C136"/>
    <mergeCell ref="B137:C137"/>
    <mergeCell ref="B138:C138"/>
    <mergeCell ref="B139:C139"/>
    <mergeCell ref="B140:C140"/>
    <mergeCell ref="B141:C141"/>
    <mergeCell ref="B142:C142"/>
    <mergeCell ref="B154:C154"/>
    <mergeCell ref="B155:C155"/>
    <mergeCell ref="B115:C115"/>
    <mergeCell ref="B98:C98"/>
    <mergeCell ref="B99:C99"/>
    <mergeCell ref="B100:C100"/>
    <mergeCell ref="B101:C101"/>
    <mergeCell ref="B102:C102"/>
    <mergeCell ref="B109:C109"/>
    <mergeCell ref="B105:C105"/>
    <mergeCell ref="B106:C106"/>
    <mergeCell ref="B36:C36"/>
    <mergeCell ref="B38:C38"/>
    <mergeCell ref="B39:C39"/>
    <mergeCell ref="B40:C40"/>
    <mergeCell ref="B41:C41"/>
    <mergeCell ref="D1:G1"/>
    <mergeCell ref="D2:G2"/>
    <mergeCell ref="A1:C1"/>
    <mergeCell ref="A2:C2"/>
    <mergeCell ref="A7:G7"/>
    <mergeCell ref="A4:G4"/>
    <mergeCell ref="A5:G5"/>
    <mergeCell ref="B34:C34"/>
    <mergeCell ref="B35:C35"/>
    <mergeCell ref="B9:G9"/>
    <mergeCell ref="B29:C29"/>
    <mergeCell ref="B12:C12"/>
    <mergeCell ref="B23:C23"/>
    <mergeCell ref="B13:C13"/>
    <mergeCell ref="B17:C17"/>
    <mergeCell ref="B18:C18"/>
    <mergeCell ref="B15:C15"/>
    <mergeCell ref="B16:C16"/>
    <mergeCell ref="B19:C19"/>
    <mergeCell ref="B21:C21"/>
    <mergeCell ref="B28:C28"/>
    <mergeCell ref="B33:C33"/>
    <mergeCell ref="B26:C26"/>
    <mergeCell ref="B25:C25"/>
    <mergeCell ref="B24:C24"/>
    <mergeCell ref="B27:C27"/>
    <mergeCell ref="B30:C30"/>
    <mergeCell ref="B31:C31"/>
    <mergeCell ref="B51:C51"/>
    <mergeCell ref="B52:C52"/>
    <mergeCell ref="B53:C53"/>
    <mergeCell ref="B54:C54"/>
    <mergeCell ref="B55:C55"/>
    <mergeCell ref="B56:C56"/>
    <mergeCell ref="B71:C71"/>
    <mergeCell ref="B75:C75"/>
    <mergeCell ref="B37:C37"/>
    <mergeCell ref="B47:C47"/>
    <mergeCell ref="B42:C42"/>
    <mergeCell ref="B43:C43"/>
    <mergeCell ref="B44:C44"/>
    <mergeCell ref="B45:C45"/>
    <mergeCell ref="B46:C46"/>
    <mergeCell ref="B48:C48"/>
    <mergeCell ref="B49:C49"/>
    <mergeCell ref="B50:C50"/>
    <mergeCell ref="B57:C57"/>
    <mergeCell ref="B58:C58"/>
    <mergeCell ref="B59:C59"/>
    <mergeCell ref="B61:C61"/>
    <mergeCell ref="B62:C62"/>
    <mergeCell ref="B76:C76"/>
    <mergeCell ref="B77:C77"/>
    <mergeCell ref="B78:C78"/>
    <mergeCell ref="B64:C64"/>
    <mergeCell ref="B65:C65"/>
    <mergeCell ref="B60:C60"/>
    <mergeCell ref="B73:C73"/>
    <mergeCell ref="B74:C74"/>
    <mergeCell ref="B72:C72"/>
    <mergeCell ref="B66:C66"/>
    <mergeCell ref="B67:C67"/>
    <mergeCell ref="B68:C68"/>
    <mergeCell ref="B69:C69"/>
    <mergeCell ref="B70:C70"/>
    <mergeCell ref="B63:C63"/>
    <mergeCell ref="D172:G172"/>
    <mergeCell ref="C163:G163"/>
    <mergeCell ref="C164:G164"/>
    <mergeCell ref="C165:G165"/>
    <mergeCell ref="C166:G166"/>
    <mergeCell ref="C167:G167"/>
    <mergeCell ref="C168:G168"/>
    <mergeCell ref="B93:C93"/>
    <mergeCell ref="B94:C94"/>
    <mergeCell ref="B95:C95"/>
    <mergeCell ref="B96:C96"/>
    <mergeCell ref="B97:C97"/>
    <mergeCell ref="B121:C121"/>
    <mergeCell ref="B122:C122"/>
    <mergeCell ref="B123:C123"/>
    <mergeCell ref="B125:C125"/>
    <mergeCell ref="B126:C126"/>
    <mergeCell ref="B127:C127"/>
    <mergeCell ref="B128:C128"/>
    <mergeCell ref="B129:C129"/>
    <mergeCell ref="B124:C124"/>
    <mergeCell ref="B153:C153"/>
    <mergeCell ref="B134:C134"/>
    <mergeCell ref="B135:C135"/>
    <mergeCell ref="D171:G171"/>
    <mergeCell ref="B87:C87"/>
    <mergeCell ref="B88:C88"/>
    <mergeCell ref="B89:C89"/>
    <mergeCell ref="B90:C90"/>
    <mergeCell ref="B91:C91"/>
    <mergeCell ref="B149:C149"/>
    <mergeCell ref="B150:C150"/>
    <mergeCell ref="B151:C151"/>
    <mergeCell ref="B143:C143"/>
    <mergeCell ref="B144:C144"/>
    <mergeCell ref="B145:C145"/>
    <mergeCell ref="B146:C146"/>
    <mergeCell ref="B147:C147"/>
    <mergeCell ref="B148:C148"/>
    <mergeCell ref="B110:C110"/>
    <mergeCell ref="B104:G104"/>
    <mergeCell ref="B108:C108"/>
    <mergeCell ref="B118:G118"/>
    <mergeCell ref="B119:C119"/>
    <mergeCell ref="B120:C120"/>
    <mergeCell ref="B116:C116"/>
    <mergeCell ref="B113:C113"/>
    <mergeCell ref="B114:C114"/>
    <mergeCell ref="B79:C79"/>
    <mergeCell ref="B80:C80"/>
    <mergeCell ref="B92:C92"/>
    <mergeCell ref="B83:C83"/>
    <mergeCell ref="B84:C84"/>
    <mergeCell ref="B85:C85"/>
    <mergeCell ref="B86:C86"/>
    <mergeCell ref="B81:G81"/>
    <mergeCell ref="B82:C82"/>
  </mergeCells>
  <pageMargins left="0.53" right="0.23622047244094491" top="0.47244094488188981" bottom="0.47244094488188981" header="0.31496062992125984" footer="0.31496062992125984"/>
  <pageSetup paperSize="9"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F7" sqref="F7"/>
    </sheetView>
  </sheetViews>
  <sheetFormatPr defaultRowHeight="15" x14ac:dyDescent="0.25"/>
  <cols>
    <col min="1" max="1" width="5.28515625" style="84" customWidth="1"/>
    <col min="2" max="2" width="51" style="84" customWidth="1"/>
    <col min="3" max="3" width="28.5703125" style="84" customWidth="1"/>
  </cols>
  <sheetData>
    <row r="1" spans="1:3" ht="15.75" x14ac:dyDescent="0.25">
      <c r="A1" s="157" t="s">
        <v>167</v>
      </c>
      <c r="B1" s="157"/>
      <c r="C1" s="157"/>
    </row>
    <row r="3" spans="1:3" ht="26.25" customHeight="1" x14ac:dyDescent="0.25">
      <c r="A3" s="75" t="s">
        <v>52</v>
      </c>
      <c r="B3" s="75" t="s">
        <v>53</v>
      </c>
      <c r="C3" s="75" t="s">
        <v>54</v>
      </c>
    </row>
    <row r="4" spans="1:3" ht="23.25" customHeight="1" x14ac:dyDescent="0.25">
      <c r="A4" s="85" t="s">
        <v>57</v>
      </c>
      <c r="B4" s="79" t="s">
        <v>58</v>
      </c>
      <c r="C4" s="79"/>
    </row>
    <row r="5" spans="1:3" ht="23.25" customHeight="1" x14ac:dyDescent="0.25">
      <c r="A5" s="76">
        <v>1</v>
      </c>
      <c r="B5" s="77"/>
      <c r="C5" s="77"/>
    </row>
    <row r="6" spans="1:3" ht="23.25" customHeight="1" x14ac:dyDescent="0.25">
      <c r="A6" s="76">
        <v>2</v>
      </c>
      <c r="B6" s="77"/>
      <c r="C6" s="77"/>
    </row>
    <row r="7" spans="1:3" ht="23.25" customHeight="1" x14ac:dyDescent="0.25">
      <c r="A7" s="76">
        <v>3</v>
      </c>
      <c r="B7" s="77"/>
      <c r="C7" s="77"/>
    </row>
    <row r="8" spans="1:3" ht="23.25" customHeight="1" x14ac:dyDescent="0.25">
      <c r="A8" s="76">
        <v>4</v>
      </c>
      <c r="B8" s="77"/>
      <c r="C8" s="77"/>
    </row>
    <row r="9" spans="1:3" ht="23.25" customHeight="1" x14ac:dyDescent="0.25">
      <c r="A9" s="76">
        <v>5</v>
      </c>
      <c r="B9" s="77"/>
      <c r="C9" s="77"/>
    </row>
    <row r="10" spans="1:3" ht="23.25" customHeight="1" x14ac:dyDescent="0.25">
      <c r="A10" s="76"/>
      <c r="B10" s="77" t="s">
        <v>133</v>
      </c>
      <c r="C10" s="77"/>
    </row>
    <row r="11" spans="1:3" ht="23.25" customHeight="1" x14ac:dyDescent="0.25">
      <c r="A11" s="85" t="s">
        <v>59</v>
      </c>
      <c r="B11" s="79" t="s">
        <v>60</v>
      </c>
      <c r="C11" s="77"/>
    </row>
    <row r="12" spans="1:3" ht="23.25" customHeight="1" x14ac:dyDescent="0.25">
      <c r="A12" s="76">
        <v>1</v>
      </c>
      <c r="B12" s="77"/>
      <c r="C12" s="77"/>
    </row>
    <row r="13" spans="1:3" ht="23.25" customHeight="1" x14ac:dyDescent="0.25">
      <c r="A13" s="76">
        <v>2</v>
      </c>
      <c r="B13" s="77"/>
      <c r="C13" s="77"/>
    </row>
    <row r="14" spans="1:3" ht="23.25" customHeight="1" x14ac:dyDescent="0.25">
      <c r="A14" s="76">
        <v>3</v>
      </c>
      <c r="B14" s="77"/>
      <c r="C14" s="77"/>
    </row>
    <row r="15" spans="1:3" ht="23.25" customHeight="1" x14ac:dyDescent="0.25">
      <c r="A15" s="76">
        <v>4</v>
      </c>
      <c r="B15" s="77"/>
      <c r="C15" s="77"/>
    </row>
    <row r="16" spans="1:3" ht="23.25" customHeight="1" x14ac:dyDescent="0.25">
      <c r="A16" s="76">
        <v>5</v>
      </c>
      <c r="B16" s="77"/>
      <c r="C16" s="77"/>
    </row>
    <row r="17" spans="1:3" ht="23.25" customHeight="1" x14ac:dyDescent="0.25">
      <c r="A17" s="76"/>
      <c r="B17" s="77" t="s">
        <v>132</v>
      </c>
      <c r="C17" s="77"/>
    </row>
    <row r="18" spans="1:3" ht="23.25" customHeight="1" x14ac:dyDescent="0.25">
      <c r="A18" s="85" t="s">
        <v>61</v>
      </c>
      <c r="B18" s="79" t="s">
        <v>62</v>
      </c>
      <c r="C18" s="77"/>
    </row>
    <row r="19" spans="1:3" ht="23.25" customHeight="1" x14ac:dyDescent="0.25">
      <c r="A19" s="76">
        <v>1</v>
      </c>
      <c r="B19" s="77"/>
      <c r="C19" s="77"/>
    </row>
    <row r="20" spans="1:3" ht="23.25" customHeight="1" x14ac:dyDescent="0.25">
      <c r="A20" s="76">
        <v>2</v>
      </c>
      <c r="B20" s="77"/>
      <c r="C20" s="77"/>
    </row>
    <row r="21" spans="1:3" ht="23.25" customHeight="1" x14ac:dyDescent="0.25">
      <c r="A21" s="76">
        <v>3</v>
      </c>
      <c r="B21" s="77"/>
      <c r="C21" s="77"/>
    </row>
    <row r="22" spans="1:3" ht="23.25" customHeight="1" x14ac:dyDescent="0.25">
      <c r="A22" s="76">
        <v>4</v>
      </c>
      <c r="B22" s="77"/>
      <c r="C22" s="77"/>
    </row>
    <row r="23" spans="1:3" ht="23.25" customHeight="1" x14ac:dyDescent="0.25">
      <c r="A23" s="76">
        <v>5</v>
      </c>
      <c r="B23" s="77"/>
      <c r="C23" s="77"/>
    </row>
    <row r="24" spans="1:3" ht="23.25" customHeight="1" x14ac:dyDescent="0.25">
      <c r="A24" s="76"/>
      <c r="B24" s="77" t="s">
        <v>133</v>
      </c>
      <c r="C24" s="77"/>
    </row>
    <row r="25" spans="1:3" ht="15.75" x14ac:dyDescent="0.25">
      <c r="A25" s="81"/>
      <c r="B25" s="82"/>
      <c r="C25" s="82"/>
    </row>
    <row r="26" spans="1:3" ht="15.75" x14ac:dyDescent="0.25">
      <c r="A26" s="81"/>
      <c r="B26" s="82"/>
      <c r="C26" s="82"/>
    </row>
    <row r="27" spans="1:3" ht="15.75" x14ac:dyDescent="0.25">
      <c r="A27" s="83"/>
    </row>
  </sheetData>
  <mergeCells count="1">
    <mergeCell ref="A1:C1"/>
  </mergeCells>
  <pageMargins left="0.63" right="0.39" top="0.51"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I10" sqref="I10"/>
    </sheetView>
  </sheetViews>
  <sheetFormatPr defaultRowHeight="15" x14ac:dyDescent="0.25"/>
  <cols>
    <col min="1" max="1" width="6.5703125" style="84" customWidth="1"/>
    <col min="2" max="2" width="26.7109375" style="84" customWidth="1"/>
    <col min="3" max="3" width="19.42578125" style="84" customWidth="1"/>
    <col min="4" max="4" width="14.28515625" style="84" customWidth="1"/>
    <col min="5" max="5" width="15" style="84" customWidth="1"/>
    <col min="6" max="6" width="19" style="84" customWidth="1"/>
  </cols>
  <sheetData>
    <row r="1" spans="1:6" ht="15.75" x14ac:dyDescent="0.25">
      <c r="A1" s="157" t="s">
        <v>168</v>
      </c>
      <c r="B1" s="157"/>
      <c r="C1" s="157"/>
      <c r="D1" s="157"/>
      <c r="E1" s="157"/>
      <c r="F1" s="157"/>
    </row>
    <row r="3" spans="1:6" ht="15.75" x14ac:dyDescent="0.25">
      <c r="A3" s="160" t="s">
        <v>52</v>
      </c>
      <c r="B3" s="160" t="s">
        <v>55</v>
      </c>
      <c r="C3" s="160" t="s">
        <v>56</v>
      </c>
      <c r="D3" s="158" t="s">
        <v>169</v>
      </c>
      <c r="E3" s="159"/>
      <c r="F3" s="160" t="s">
        <v>54</v>
      </c>
    </row>
    <row r="4" spans="1:6" ht="15.75" x14ac:dyDescent="0.25">
      <c r="A4" s="161"/>
      <c r="B4" s="161"/>
      <c r="C4" s="161"/>
      <c r="D4" s="75" t="s">
        <v>179</v>
      </c>
      <c r="E4" s="75" t="s">
        <v>207</v>
      </c>
      <c r="F4" s="161"/>
    </row>
    <row r="5" spans="1:6" ht="21.75" customHeight="1" x14ac:dyDescent="0.25">
      <c r="A5" s="76">
        <v>1</v>
      </c>
      <c r="B5" s="79"/>
      <c r="C5" s="79"/>
      <c r="D5" s="78"/>
      <c r="E5" s="78"/>
      <c r="F5" s="79"/>
    </row>
    <row r="6" spans="1:6" ht="21.75" customHeight="1" x14ac:dyDescent="0.25">
      <c r="A6" s="76">
        <v>2</v>
      </c>
      <c r="B6" s="77"/>
      <c r="C6" s="77"/>
      <c r="D6" s="80"/>
      <c r="E6" s="80"/>
      <c r="F6" s="77"/>
    </row>
    <row r="7" spans="1:6" ht="21.75" customHeight="1" x14ac:dyDescent="0.25">
      <c r="A7" s="76">
        <v>3</v>
      </c>
      <c r="B7" s="77"/>
      <c r="C7" s="77"/>
      <c r="D7" s="80"/>
      <c r="E7" s="80"/>
      <c r="F7" s="77"/>
    </row>
    <row r="8" spans="1:6" ht="21.75" customHeight="1" x14ac:dyDescent="0.25">
      <c r="A8" s="76">
        <v>4</v>
      </c>
      <c r="B8" s="77"/>
      <c r="C8" s="77"/>
      <c r="D8" s="80"/>
      <c r="E8" s="80"/>
      <c r="F8" s="77"/>
    </row>
    <row r="9" spans="1:6" ht="21.75" customHeight="1" x14ac:dyDescent="0.25">
      <c r="A9" s="76">
        <v>5</v>
      </c>
      <c r="B9" s="77"/>
      <c r="C9" s="77"/>
      <c r="D9" s="80"/>
      <c r="E9" s="80"/>
      <c r="F9" s="77"/>
    </row>
    <row r="10" spans="1:6" ht="21.75" customHeight="1" x14ac:dyDescent="0.25">
      <c r="A10" s="76">
        <v>6</v>
      </c>
      <c r="B10" s="77"/>
      <c r="C10" s="77"/>
      <c r="D10" s="80"/>
      <c r="E10" s="80"/>
      <c r="F10" s="77"/>
    </row>
    <row r="11" spans="1:6" ht="21.75" customHeight="1" x14ac:dyDescent="0.25">
      <c r="A11" s="76">
        <v>7</v>
      </c>
      <c r="B11" s="77"/>
      <c r="C11" s="77"/>
      <c r="D11" s="80"/>
      <c r="E11" s="80"/>
      <c r="F11" s="77"/>
    </row>
    <row r="12" spans="1:6" ht="21.75" customHeight="1" x14ac:dyDescent="0.25">
      <c r="A12" s="76">
        <v>8</v>
      </c>
      <c r="B12" s="77"/>
      <c r="C12" s="77"/>
      <c r="D12" s="80"/>
      <c r="E12" s="80"/>
      <c r="F12" s="77"/>
    </row>
    <row r="13" spans="1:6" ht="21.75" customHeight="1" x14ac:dyDescent="0.25">
      <c r="A13" s="76">
        <v>9</v>
      </c>
      <c r="B13" s="77"/>
      <c r="C13" s="77"/>
      <c r="D13" s="80"/>
      <c r="E13" s="80"/>
      <c r="F13" s="77"/>
    </row>
    <row r="14" spans="1:6" ht="21.75" customHeight="1" x14ac:dyDescent="0.25">
      <c r="A14" s="76">
        <v>10</v>
      </c>
      <c r="B14" s="77"/>
      <c r="C14" s="77"/>
      <c r="D14" s="80"/>
      <c r="E14" s="80"/>
      <c r="F14" s="77"/>
    </row>
    <row r="15" spans="1:6" ht="21.75" customHeight="1" x14ac:dyDescent="0.25">
      <c r="A15" s="76"/>
      <c r="B15" s="77" t="s">
        <v>133</v>
      </c>
      <c r="C15" s="77"/>
      <c r="D15" s="80"/>
      <c r="E15" s="80"/>
      <c r="F15" s="77"/>
    </row>
    <row r="16" spans="1:6" ht="15.75" x14ac:dyDescent="0.25">
      <c r="A16" s="81"/>
      <c r="B16" s="82"/>
      <c r="C16" s="82"/>
      <c r="D16" s="82"/>
      <c r="E16" s="82"/>
      <c r="F16" s="82"/>
    </row>
    <row r="17" spans="1:1" ht="15.75" x14ac:dyDescent="0.25">
      <c r="A17" s="83"/>
    </row>
  </sheetData>
  <mergeCells count="6">
    <mergeCell ref="A1:F1"/>
    <mergeCell ref="D3:E3"/>
    <mergeCell ref="B3:B4"/>
    <mergeCell ref="C3:C4"/>
    <mergeCell ref="F3:F4"/>
    <mergeCell ref="A3:A4"/>
  </mergeCells>
  <pageMargins left="0.4" right="0.34" top="0.4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Phiếu điều tra ICT INDEX 2019</vt:lpstr>
      <vt:lpstr>CSDL chuyên ngành</vt:lpstr>
      <vt:lpstr>Phần mềm nguồn mở</vt:lpstr>
      <vt:lpstr>'Phiếu điều tra ICT INDEX 2019'!Print_Titles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Luu The My</cp:lastModifiedBy>
  <cp:lastPrinted>2018-03-30T11:22:52Z</cp:lastPrinted>
  <dcterms:created xsi:type="dcterms:W3CDTF">2018-03-21T02:59:06Z</dcterms:created>
  <dcterms:modified xsi:type="dcterms:W3CDTF">2020-06-22T04:09:23Z</dcterms:modified>
</cp:coreProperties>
</file>